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kiagrifood.sharepoint.com/sites/TKIBureau/TKI  Documenten/02. Primaire processen/Programmering/Programmeerjaar 2026/MKB call TKI A&amp;F/"/>
    </mc:Choice>
  </mc:AlternateContent>
  <xr:revisionPtr revIDLastSave="0" documentId="8_{31517DB3-E825-49DB-9654-6D330202C0A7}" xr6:coauthVersionLast="47" xr6:coauthVersionMax="47" xr10:uidLastSave="{00000000-0000-0000-0000-000000000000}"/>
  <bookViews>
    <workbookView xWindow="-10896" yWindow="-21708" windowWidth="51816" windowHeight="21096" tabRatio="855" firstSheet="3" activeTab="3" xr2:uid="{00000000-000D-0000-FFFF-FFFF00000000}"/>
  </bookViews>
  <sheets>
    <sheet name="toelichting kostensoorten" sheetId="16" r:id="rId1"/>
    <sheet name="steunintensiteitspercentage" sheetId="41" r:id="rId2"/>
    <sheet name="samenvatting partners" sheetId="40" state="hidden" r:id="rId3"/>
    <sheet name="deelnemers" sheetId="15" r:id="rId4"/>
    <sheet name="kostenoverzicht" sheetId="4" r:id="rId5"/>
    <sheet name=" cash bijdrage" sheetId="8" r:id="rId6"/>
    <sheet name="Startblad totalen" sheetId="48" state="hidden" r:id="rId7"/>
    <sheet name="kosten penvoerder" sheetId="3" r:id="rId8"/>
    <sheet name="kosten partner 1" sheetId="31" r:id="rId9"/>
    <sheet name="kosten partner 2" sheetId="32" r:id="rId10"/>
    <sheet name="kosten partner 3" sheetId="33" r:id="rId11"/>
    <sheet name="kosten partner 4" sheetId="34" r:id="rId12"/>
    <sheet name=" kosten partner 5" sheetId="26" r:id="rId13"/>
    <sheet name=" kosten partner 6" sheetId="35" r:id="rId14"/>
    <sheet name=" kosten partner 7" sheetId="36" r:id="rId15"/>
    <sheet name=" kosten partner 8" sheetId="37" r:id="rId16"/>
    <sheet name=" kosten partner 9" sheetId="38" r:id="rId17"/>
    <sheet name=" kosten partner 10" sheetId="39" r:id="rId18"/>
    <sheet name="kosten partner 11" sheetId="42" r:id="rId19"/>
    <sheet name="kosten partner 12" sheetId="43" r:id="rId20"/>
    <sheet name="kosten partner 13" sheetId="44" r:id="rId21"/>
    <sheet name="kosten partner 14" sheetId="45" r:id="rId22"/>
    <sheet name="kosten partner 15" sheetId="46" r:id="rId23"/>
    <sheet name="Eindblad totalen" sheetId="49" state="hidden" r:id="rId24"/>
  </sheets>
  <definedNames>
    <definedName name="_xlnm.Print_Area" localSheetId="4">kostenoverzicht!$A$1:$E$37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3" l="1"/>
  <c r="H62" i="32"/>
  <c r="H62" i="33"/>
  <c r="H62" i="34"/>
  <c r="A30" i="40" s="1"/>
  <c r="H62" i="26"/>
  <c r="A36" i="40" s="1"/>
  <c r="H62" i="35"/>
  <c r="A42" i="40" s="1"/>
  <c r="H62" i="36"/>
  <c r="H62" i="37"/>
  <c r="A54" i="40" s="1"/>
  <c r="H62" i="38"/>
  <c r="A60" i="40" s="1"/>
  <c r="H62" i="39"/>
  <c r="H62" i="42"/>
  <c r="H62" i="43"/>
  <c r="H62" i="44"/>
  <c r="H62" i="45"/>
  <c r="A90" i="40" s="1"/>
  <c r="H62" i="46"/>
  <c r="H62" i="31"/>
  <c r="A66" i="40"/>
  <c r="A78" i="40"/>
  <c r="A84" i="40"/>
  <c r="A96" i="40"/>
  <c r="A48" i="40"/>
  <c r="Q19" i="40"/>
  <c r="Q18" i="40"/>
  <c r="A18" i="40"/>
  <c r="A72" i="40"/>
  <c r="A24" i="40"/>
  <c r="F39" i="8" l="1"/>
  <c r="F9" i="31"/>
  <c r="F9" i="3"/>
  <c r="C12" i="31"/>
  <c r="C12" i="32"/>
  <c r="C12" i="33"/>
  <c r="C12" i="34"/>
  <c r="C12" i="26"/>
  <c r="C12" i="35"/>
  <c r="C12" i="36"/>
  <c r="C12" i="37"/>
  <c r="C12" i="38"/>
  <c r="C12" i="39"/>
  <c r="C12" i="42"/>
  <c r="C12" i="43"/>
  <c r="C12" i="44"/>
  <c r="C12" i="45"/>
  <c r="C12" i="46"/>
  <c r="C12" i="3"/>
  <c r="C9" i="8" l="1"/>
  <c r="F16" i="34"/>
  <c r="B1" i="31"/>
  <c r="B1" i="32"/>
  <c r="B1" i="33"/>
  <c r="B1" i="34"/>
  <c r="B1" i="26"/>
  <c r="B1" i="35"/>
  <c r="B1" i="36"/>
  <c r="B1" i="37"/>
  <c r="B1" i="38"/>
  <c r="B1" i="39"/>
  <c r="B1" i="42"/>
  <c r="B1" i="43"/>
  <c r="B1" i="44"/>
  <c r="B1" i="45"/>
  <c r="B1" i="46"/>
  <c r="B1" i="3"/>
  <c r="F14" i="8"/>
  <c r="F60" i="32" l="1"/>
  <c r="F59" i="32"/>
  <c r="F60" i="33"/>
  <c r="F59" i="33"/>
  <c r="F60" i="34"/>
  <c r="F59" i="34"/>
  <c r="F60" i="26"/>
  <c r="F59" i="26"/>
  <c r="F60" i="35"/>
  <c r="F59" i="35"/>
  <c r="F60" i="36"/>
  <c r="F59" i="36"/>
  <c r="F60" i="37"/>
  <c r="F59" i="37"/>
  <c r="F60" i="38"/>
  <c r="F59" i="38"/>
  <c r="F60" i="39"/>
  <c r="F59" i="39"/>
  <c r="F60" i="42"/>
  <c r="F59" i="42"/>
  <c r="F60" i="43"/>
  <c r="F59" i="43"/>
  <c r="F60" i="44"/>
  <c r="F59" i="44"/>
  <c r="F60" i="45"/>
  <c r="F59" i="45"/>
  <c r="F60" i="46"/>
  <c r="F59" i="46"/>
  <c r="F60" i="31"/>
  <c r="F59" i="31"/>
  <c r="L21" i="40"/>
  <c r="K21" i="40"/>
  <c r="L27" i="40"/>
  <c r="K27" i="40"/>
  <c r="L33" i="40"/>
  <c r="K33" i="40"/>
  <c r="L39" i="40"/>
  <c r="K39" i="40"/>
  <c r="L45" i="40"/>
  <c r="K45" i="40"/>
  <c r="L51" i="40"/>
  <c r="K51" i="40"/>
  <c r="L57" i="40"/>
  <c r="K57" i="40"/>
  <c r="L63" i="40"/>
  <c r="K63" i="40"/>
  <c r="L69" i="40"/>
  <c r="K69" i="40"/>
  <c r="L75" i="40"/>
  <c r="K75" i="40"/>
  <c r="L81" i="40"/>
  <c r="K81" i="40"/>
  <c r="L87" i="40"/>
  <c r="K87" i="40"/>
  <c r="L93" i="40"/>
  <c r="K93" i="40"/>
  <c r="L99" i="40"/>
  <c r="K99" i="40"/>
  <c r="J99" i="40"/>
  <c r="J93" i="40"/>
  <c r="J87" i="40"/>
  <c r="J81" i="40"/>
  <c r="J75" i="40"/>
  <c r="J69" i="40"/>
  <c r="J63" i="40"/>
  <c r="J57" i="40"/>
  <c r="J51" i="40"/>
  <c r="J45" i="40"/>
  <c r="J39" i="40"/>
  <c r="J33" i="40"/>
  <c r="J27" i="40"/>
  <c r="J21" i="40"/>
  <c r="L15" i="40"/>
  <c r="K15" i="40"/>
  <c r="J15" i="40"/>
  <c r="B1" i="4"/>
  <c r="B1" i="8" s="1"/>
  <c r="L9" i="40"/>
  <c r="K9" i="40"/>
  <c r="J9" i="40"/>
  <c r="D28" i="4" l="1"/>
  <c r="B28" i="4"/>
  <c r="C28" i="4"/>
  <c r="M33" i="40"/>
  <c r="M81" i="40"/>
  <c r="M45" i="40"/>
  <c r="M15" i="40"/>
  <c r="M87" i="40"/>
  <c r="M51" i="40"/>
  <c r="M75" i="40"/>
  <c r="M21" i="40"/>
  <c r="M27" i="40"/>
  <c r="M39" i="40"/>
  <c r="M57" i="40"/>
  <c r="M63" i="40"/>
  <c r="M69" i="40"/>
  <c r="M93" i="40"/>
  <c r="M99" i="40"/>
  <c r="F60" i="3"/>
  <c r="F59" i="3"/>
  <c r="B2" i="40"/>
  <c r="B1" i="40"/>
  <c r="E28" i="4" l="1"/>
  <c r="M9" i="40"/>
  <c r="B2" i="4"/>
  <c r="B2" i="8" s="1"/>
  <c r="E54" i="37" l="1"/>
  <c r="C54" i="39"/>
  <c r="E54" i="38"/>
  <c r="C54" i="43"/>
  <c r="D54" i="42"/>
  <c r="K71" i="40" s="1"/>
  <c r="E54" i="44"/>
  <c r="L83" i="40" s="1"/>
  <c r="E54" i="3"/>
  <c r="D54" i="34"/>
  <c r="D54" i="31"/>
  <c r="C54" i="35"/>
  <c r="C54" i="33"/>
  <c r="D54" i="26"/>
  <c r="D54" i="37"/>
  <c r="C54" i="34"/>
  <c r="D54" i="38"/>
  <c r="E54" i="36"/>
  <c r="C54" i="42"/>
  <c r="D54" i="44"/>
  <c r="D54" i="3"/>
  <c r="D54" i="35"/>
  <c r="C54" i="31"/>
  <c r="C54" i="46"/>
  <c r="J95" i="40" s="1"/>
  <c r="E54" i="34"/>
  <c r="C54" i="26"/>
  <c r="D54" i="46"/>
  <c r="C54" i="37"/>
  <c r="C54" i="45"/>
  <c r="J89" i="40" s="1"/>
  <c r="C54" i="38"/>
  <c r="E54" i="32"/>
  <c r="E54" i="43"/>
  <c r="L77" i="40" s="1"/>
  <c r="C54" i="44"/>
  <c r="C56" i="44" s="1"/>
  <c r="C61" i="44" s="1"/>
  <c r="D54" i="43"/>
  <c r="K77" i="40" s="1"/>
  <c r="D54" i="33"/>
  <c r="C54" i="3"/>
  <c r="D54" i="36"/>
  <c r="E54" i="39"/>
  <c r="E54" i="33"/>
  <c r="E54" i="45"/>
  <c r="L89" i="40" s="1"/>
  <c r="E54" i="35"/>
  <c r="D54" i="39"/>
  <c r="E54" i="26"/>
  <c r="D54" i="32"/>
  <c r="C54" i="36"/>
  <c r="C54" i="32"/>
  <c r="E54" i="42"/>
  <c r="E56" i="42" s="1"/>
  <c r="E61" i="42" s="1"/>
  <c r="E54" i="46"/>
  <c r="E56" i="46" s="1"/>
  <c r="E61" i="46" s="1"/>
  <c r="D54" i="45"/>
  <c r="D56" i="45" s="1"/>
  <c r="D61" i="45" s="1"/>
  <c r="E54" i="31"/>
  <c r="B2" i="34"/>
  <c r="B2" i="26"/>
  <c r="B2" i="44"/>
  <c r="B2" i="32"/>
  <c r="B2" i="33"/>
  <c r="B2" i="43"/>
  <c r="B2" i="35"/>
  <c r="B2" i="45"/>
  <c r="B2" i="36"/>
  <c r="B2" i="46"/>
  <c r="B2" i="31"/>
  <c r="B2" i="39"/>
  <c r="B2" i="42"/>
  <c r="B2" i="37"/>
  <c r="B2" i="3"/>
  <c r="B2" i="38"/>
  <c r="F12" i="8"/>
  <c r="K8" i="40"/>
  <c r="L8" i="40"/>
  <c r="J8" i="40"/>
  <c r="K6" i="40"/>
  <c r="L6" i="40"/>
  <c r="J6" i="40"/>
  <c r="F53" i="3"/>
  <c r="K98" i="40"/>
  <c r="L98" i="40"/>
  <c r="J98" i="40"/>
  <c r="K96" i="40"/>
  <c r="L96" i="40"/>
  <c r="J96" i="40"/>
  <c r="K95" i="40"/>
  <c r="K92" i="40"/>
  <c r="L92" i="40"/>
  <c r="J92" i="40"/>
  <c r="K90" i="40"/>
  <c r="L90" i="40"/>
  <c r="J90" i="40"/>
  <c r="K86" i="40"/>
  <c r="L86" i="40"/>
  <c r="J86" i="40"/>
  <c r="K84" i="40"/>
  <c r="L84" i="40"/>
  <c r="J84" i="40"/>
  <c r="K83" i="40"/>
  <c r="K80" i="40"/>
  <c r="L80" i="40"/>
  <c r="J80" i="40"/>
  <c r="K78" i="40"/>
  <c r="L78" i="40"/>
  <c r="J78" i="40"/>
  <c r="J77" i="40"/>
  <c r="K74" i="40"/>
  <c r="L74" i="40"/>
  <c r="J74" i="40"/>
  <c r="K72" i="40"/>
  <c r="L72" i="40"/>
  <c r="J72" i="40"/>
  <c r="J71" i="40"/>
  <c r="F9" i="46"/>
  <c r="C9" i="46"/>
  <c r="B9" i="46"/>
  <c r="B95" i="40" s="1"/>
  <c r="A9" i="46"/>
  <c r="A95" i="40" s="1"/>
  <c r="A94" i="40" s="1"/>
  <c r="F9" i="45"/>
  <c r="C9" i="45"/>
  <c r="B9" i="45"/>
  <c r="B89" i="40" s="1"/>
  <c r="A9" i="45"/>
  <c r="A89" i="40" s="1"/>
  <c r="A88" i="40" s="1"/>
  <c r="F9" i="44"/>
  <c r="C9" i="44"/>
  <c r="B9" i="44"/>
  <c r="B83" i="40" s="1"/>
  <c r="A9" i="44"/>
  <c r="A83" i="40" s="1"/>
  <c r="A82" i="40" s="1"/>
  <c r="F9" i="43"/>
  <c r="C9" i="43"/>
  <c r="B9" i="43"/>
  <c r="B77" i="40" s="1"/>
  <c r="A9" i="43"/>
  <c r="A77" i="40" s="1"/>
  <c r="A76" i="40" s="1"/>
  <c r="F9" i="42"/>
  <c r="C9" i="42"/>
  <c r="B9" i="42"/>
  <c r="B71" i="40" s="1"/>
  <c r="A9" i="42"/>
  <c r="A71" i="40" s="1"/>
  <c r="A70" i="40" s="1"/>
  <c r="D56" i="46"/>
  <c r="D61" i="46" s="1"/>
  <c r="F55" i="46"/>
  <c r="M98" i="40" s="1"/>
  <c r="F53" i="46"/>
  <c r="E46" i="46"/>
  <c r="D46" i="46"/>
  <c r="C46" i="46"/>
  <c r="F45" i="46"/>
  <c r="F44" i="46"/>
  <c r="F43" i="46"/>
  <c r="F42" i="46"/>
  <c r="F41" i="46"/>
  <c r="F40" i="46"/>
  <c r="F39" i="46"/>
  <c r="F38" i="46"/>
  <c r="F37" i="46"/>
  <c r="F36" i="46"/>
  <c r="F35" i="46"/>
  <c r="F34" i="46"/>
  <c r="F33" i="46"/>
  <c r="F52" i="46" s="1"/>
  <c r="E31" i="46"/>
  <c r="D31" i="46"/>
  <c r="C31" i="46"/>
  <c r="F30" i="46"/>
  <c r="F29" i="46"/>
  <c r="F28" i="46"/>
  <c r="E25" i="46"/>
  <c r="D25" i="46"/>
  <c r="C25" i="46"/>
  <c r="F24" i="46"/>
  <c r="F23" i="46"/>
  <c r="F22" i="46"/>
  <c r="F21" i="46"/>
  <c r="F20" i="46"/>
  <c r="F19" i="46"/>
  <c r="F18" i="46"/>
  <c r="F17" i="46"/>
  <c r="F16" i="46"/>
  <c r="E13" i="46"/>
  <c r="D13" i="46"/>
  <c r="C13" i="46"/>
  <c r="C56" i="45"/>
  <c r="C61" i="45" s="1"/>
  <c r="F55" i="45"/>
  <c r="M92" i="40" s="1"/>
  <c r="F53" i="45"/>
  <c r="M90" i="40" s="1"/>
  <c r="E46" i="45"/>
  <c r="D46" i="45"/>
  <c r="C46" i="45"/>
  <c r="F45" i="45"/>
  <c r="F44" i="45"/>
  <c r="F43" i="45"/>
  <c r="F42" i="45"/>
  <c r="F41" i="45"/>
  <c r="F40" i="45"/>
  <c r="F39" i="45"/>
  <c r="F38" i="45"/>
  <c r="F37" i="45"/>
  <c r="F36" i="45"/>
  <c r="F35" i="45"/>
  <c r="F34" i="45"/>
  <c r="F33" i="45"/>
  <c r="F52" i="45" s="1"/>
  <c r="E31" i="45"/>
  <c r="D31" i="45"/>
  <c r="C31" i="45"/>
  <c r="F30" i="45"/>
  <c r="F29" i="45"/>
  <c r="F28" i="45"/>
  <c r="E25" i="45"/>
  <c r="D25" i="45"/>
  <c r="C25" i="45"/>
  <c r="F24" i="45"/>
  <c r="F23" i="45"/>
  <c r="F22" i="45"/>
  <c r="F21" i="45"/>
  <c r="F20" i="45"/>
  <c r="F19" i="45"/>
  <c r="F18" i="45"/>
  <c r="F17" i="45"/>
  <c r="F16" i="45"/>
  <c r="E13" i="45"/>
  <c r="D13" i="45"/>
  <c r="C13" i="45"/>
  <c r="E56" i="44"/>
  <c r="E61" i="44" s="1"/>
  <c r="D56" i="44"/>
  <c r="D61" i="44" s="1"/>
  <c r="F55" i="44"/>
  <c r="M86" i="40" s="1"/>
  <c r="F53" i="44"/>
  <c r="M84" i="40" s="1"/>
  <c r="E46" i="44"/>
  <c r="D46" i="44"/>
  <c r="C46" i="44"/>
  <c r="F45" i="44"/>
  <c r="F44" i="44"/>
  <c r="F43" i="44"/>
  <c r="F42" i="44"/>
  <c r="F41" i="44"/>
  <c r="F40" i="44"/>
  <c r="F39" i="44"/>
  <c r="F38" i="44"/>
  <c r="F37" i="44"/>
  <c r="F36" i="44"/>
  <c r="F35" i="44"/>
  <c r="F34" i="44"/>
  <c r="F33" i="44"/>
  <c r="F52" i="44" s="1"/>
  <c r="E31" i="44"/>
  <c r="D31" i="44"/>
  <c r="C31" i="44"/>
  <c r="F30" i="44"/>
  <c r="F29" i="44"/>
  <c r="F28" i="44"/>
  <c r="E25" i="44"/>
  <c r="D25" i="44"/>
  <c r="C25" i="44"/>
  <c r="F24" i="44"/>
  <c r="F23" i="44"/>
  <c r="F22" i="44"/>
  <c r="F21" i="44"/>
  <c r="F20" i="44"/>
  <c r="F19" i="44"/>
  <c r="F18" i="44"/>
  <c r="F17" i="44"/>
  <c r="F16" i="44"/>
  <c r="E13" i="44"/>
  <c r="D13" i="44"/>
  <c r="C13" i="44"/>
  <c r="C56" i="43"/>
  <c r="C61" i="43" s="1"/>
  <c r="F55" i="43"/>
  <c r="M80" i="40" s="1"/>
  <c r="F53" i="43"/>
  <c r="M78" i="40" s="1"/>
  <c r="E46" i="43"/>
  <c r="D46" i="43"/>
  <c r="C46" i="43"/>
  <c r="F45" i="43"/>
  <c r="F44" i="43"/>
  <c r="F43" i="43"/>
  <c r="F42" i="43"/>
  <c r="F41" i="43"/>
  <c r="F40" i="43"/>
  <c r="F39" i="43"/>
  <c r="F38" i="43"/>
  <c r="F37" i="43"/>
  <c r="F36" i="43"/>
  <c r="F35" i="43"/>
  <c r="F34" i="43"/>
  <c r="F33" i="43"/>
  <c r="F52" i="43" s="1"/>
  <c r="E31" i="43"/>
  <c r="D31" i="43"/>
  <c r="C31" i="43"/>
  <c r="F30" i="43"/>
  <c r="F29" i="43"/>
  <c r="F28" i="43"/>
  <c r="E25" i="43"/>
  <c r="D25" i="43"/>
  <c r="C25" i="43"/>
  <c r="F24" i="43"/>
  <c r="F23" i="43"/>
  <c r="F22" i="43"/>
  <c r="F21" i="43"/>
  <c r="F20" i="43"/>
  <c r="F19" i="43"/>
  <c r="F18" i="43"/>
  <c r="F17" i="43"/>
  <c r="F16" i="43"/>
  <c r="E13" i="43"/>
  <c r="D13" i="43"/>
  <c r="C13" i="43"/>
  <c r="C56" i="42"/>
  <c r="C61" i="42" s="1"/>
  <c r="F55" i="42"/>
  <c r="M74" i="40" s="1"/>
  <c r="F54" i="42"/>
  <c r="M71" i="40" s="1"/>
  <c r="F53" i="42"/>
  <c r="M72" i="40" s="1"/>
  <c r="E46" i="42"/>
  <c r="D46" i="42"/>
  <c r="C46" i="42"/>
  <c r="F45" i="42"/>
  <c r="F44" i="42"/>
  <c r="F43" i="42"/>
  <c r="F42" i="42"/>
  <c r="F41" i="42"/>
  <c r="F40" i="42"/>
  <c r="F39" i="42"/>
  <c r="F38" i="42"/>
  <c r="F37" i="42"/>
  <c r="F36" i="42"/>
  <c r="F35" i="42"/>
  <c r="F34" i="42"/>
  <c r="F33" i="42"/>
  <c r="F52" i="42" s="1"/>
  <c r="E31" i="42"/>
  <c r="D31" i="42"/>
  <c r="C31" i="42"/>
  <c r="F30" i="42"/>
  <c r="F29" i="42"/>
  <c r="F28" i="42"/>
  <c r="E25" i="42"/>
  <c r="D25" i="42"/>
  <c r="C25" i="42"/>
  <c r="F24" i="42"/>
  <c r="F23" i="42"/>
  <c r="F22" i="42"/>
  <c r="F21" i="42"/>
  <c r="F20" i="42"/>
  <c r="F19" i="42"/>
  <c r="F18" i="42"/>
  <c r="F17" i="42"/>
  <c r="F16" i="42"/>
  <c r="E13" i="42"/>
  <c r="D13" i="42"/>
  <c r="C13" i="42"/>
  <c r="D56" i="42" l="1"/>
  <c r="D61" i="42" s="1"/>
  <c r="L71" i="40"/>
  <c r="F54" i="45"/>
  <c r="M89" i="40" s="1"/>
  <c r="K89" i="40"/>
  <c r="L95" i="40"/>
  <c r="F54" i="46"/>
  <c r="M95" i="40" s="1"/>
  <c r="E56" i="45"/>
  <c r="E61" i="45" s="1"/>
  <c r="F54" i="44"/>
  <c r="M83" i="40" s="1"/>
  <c r="C56" i="46"/>
  <c r="C61" i="46" s="1"/>
  <c r="J83" i="40"/>
  <c r="E56" i="43"/>
  <c r="E61" i="43" s="1"/>
  <c r="F54" i="43"/>
  <c r="M77" i="40" s="1"/>
  <c r="D56" i="43"/>
  <c r="D61" i="43" s="1"/>
  <c r="F1" i="43"/>
  <c r="F1" i="45"/>
  <c r="F1" i="42"/>
  <c r="F1" i="44"/>
  <c r="H8" i="46"/>
  <c r="F1" i="46"/>
  <c r="E48" i="45"/>
  <c r="F89" i="40" s="1"/>
  <c r="H9" i="42"/>
  <c r="H8" i="42"/>
  <c r="H9" i="44"/>
  <c r="H8" i="44"/>
  <c r="H9" i="43"/>
  <c r="H8" i="43"/>
  <c r="C89" i="40"/>
  <c r="H88" i="40" s="1"/>
  <c r="H89" i="40" s="1"/>
  <c r="H90" i="40" s="1"/>
  <c r="H91" i="40" s="1"/>
  <c r="H92" i="40" s="1"/>
  <c r="H93" i="40" s="1"/>
  <c r="H8" i="45"/>
  <c r="M6" i="40"/>
  <c r="E27" i="42"/>
  <c r="E33" i="42" s="1"/>
  <c r="E52" i="42" s="1"/>
  <c r="E59" i="42"/>
  <c r="D27" i="45"/>
  <c r="D33" i="45" s="1"/>
  <c r="D52" i="45" s="1"/>
  <c r="D59" i="45"/>
  <c r="E27" i="46"/>
  <c r="E33" i="46" s="1"/>
  <c r="E52" i="46" s="1"/>
  <c r="E59" i="46"/>
  <c r="C27" i="44"/>
  <c r="C33" i="44" s="1"/>
  <c r="C52" i="44" s="1"/>
  <c r="C59" i="44"/>
  <c r="E27" i="45"/>
  <c r="E33" i="45" s="1"/>
  <c r="E52" i="45" s="1"/>
  <c r="E59" i="45"/>
  <c r="D27" i="44"/>
  <c r="D33" i="44" s="1"/>
  <c r="D52" i="44" s="1"/>
  <c r="D59" i="44"/>
  <c r="C27" i="45"/>
  <c r="C33" i="45" s="1"/>
  <c r="C52" i="45" s="1"/>
  <c r="C59" i="45"/>
  <c r="C27" i="43"/>
  <c r="C33" i="43" s="1"/>
  <c r="C52" i="43" s="1"/>
  <c r="C59" i="43"/>
  <c r="E27" i="44"/>
  <c r="E33" i="44" s="1"/>
  <c r="E52" i="44" s="1"/>
  <c r="E59" i="44"/>
  <c r="D27" i="43"/>
  <c r="D33" i="43" s="1"/>
  <c r="D52" i="43" s="1"/>
  <c r="D59" i="43"/>
  <c r="D27" i="42"/>
  <c r="D33" i="42" s="1"/>
  <c r="D52" i="42" s="1"/>
  <c r="D59" i="42"/>
  <c r="D27" i="46"/>
  <c r="D33" i="46" s="1"/>
  <c r="D52" i="46" s="1"/>
  <c r="D59" i="46"/>
  <c r="C27" i="42"/>
  <c r="C33" i="42" s="1"/>
  <c r="C52" i="42" s="1"/>
  <c r="C59" i="42"/>
  <c r="E27" i="43"/>
  <c r="E33" i="43" s="1"/>
  <c r="E52" i="43" s="1"/>
  <c r="E59" i="43"/>
  <c r="C27" i="46"/>
  <c r="C33" i="46" s="1"/>
  <c r="C52" i="46" s="1"/>
  <c r="C59" i="46"/>
  <c r="B82" i="40"/>
  <c r="B84" i="40"/>
  <c r="B85" i="40" s="1"/>
  <c r="B86" i="40" s="1"/>
  <c r="B87" i="40" s="1"/>
  <c r="B94" i="40"/>
  <c r="B96" i="40"/>
  <c r="B97" i="40" s="1"/>
  <c r="B98" i="40" s="1"/>
  <c r="B99" i="40" s="1"/>
  <c r="B70" i="40"/>
  <c r="B72" i="40"/>
  <c r="B73" i="40" s="1"/>
  <c r="B74" i="40" s="1"/>
  <c r="B75" i="40" s="1"/>
  <c r="B76" i="40"/>
  <c r="B78" i="40"/>
  <c r="B79" i="40" s="1"/>
  <c r="B80" i="40" s="1"/>
  <c r="B81" i="40" s="1"/>
  <c r="B88" i="40"/>
  <c r="B90" i="40"/>
  <c r="B91" i="40" s="1"/>
  <c r="B92" i="40" s="1"/>
  <c r="B93" i="40" s="1"/>
  <c r="D48" i="44"/>
  <c r="E83" i="40" s="1"/>
  <c r="D48" i="42"/>
  <c r="E71" i="40" s="1"/>
  <c r="E48" i="46"/>
  <c r="F95" i="40" s="1"/>
  <c r="D48" i="46"/>
  <c r="E95" i="40" s="1"/>
  <c r="E48" i="44"/>
  <c r="F83" i="40" s="1"/>
  <c r="F46" i="45"/>
  <c r="C48" i="46"/>
  <c r="D95" i="40" s="1"/>
  <c r="D48" i="45"/>
  <c r="E89" i="40" s="1"/>
  <c r="F56" i="45"/>
  <c r="F61" i="45" s="1"/>
  <c r="H61" i="45" s="1"/>
  <c r="F25" i="44"/>
  <c r="C48" i="45"/>
  <c r="D89" i="40" s="1"/>
  <c r="E48" i="42"/>
  <c r="F71" i="40" s="1"/>
  <c r="D48" i="43"/>
  <c r="E77" i="40" s="1"/>
  <c r="C48" i="42"/>
  <c r="D71" i="40" s="1"/>
  <c r="F31" i="45"/>
  <c r="F31" i="44"/>
  <c r="F25" i="46"/>
  <c r="F56" i="46"/>
  <c r="F61" i="46" s="1"/>
  <c r="H61" i="46" s="1"/>
  <c r="M96" i="40"/>
  <c r="E48" i="43"/>
  <c r="F77" i="40" s="1"/>
  <c r="F31" i="43"/>
  <c r="F46" i="44"/>
  <c r="F31" i="46"/>
  <c r="C48" i="43"/>
  <c r="D77" i="40" s="1"/>
  <c r="C48" i="44"/>
  <c r="D83" i="40" s="1"/>
  <c r="F31" i="42"/>
  <c r="F46" i="43"/>
  <c r="F46" i="46"/>
  <c r="F46" i="42"/>
  <c r="F25" i="43"/>
  <c r="F25" i="45"/>
  <c r="H9" i="45"/>
  <c r="C71" i="40"/>
  <c r="H70" i="40" s="1"/>
  <c r="H71" i="40" s="1"/>
  <c r="H72" i="40" s="1"/>
  <c r="H73" i="40" s="1"/>
  <c r="H74" i="40" s="1"/>
  <c r="H75" i="40" s="1"/>
  <c r="C77" i="40"/>
  <c r="H76" i="40" s="1"/>
  <c r="H77" i="40" s="1"/>
  <c r="H78" i="40" s="1"/>
  <c r="H79" i="40" s="1"/>
  <c r="H80" i="40" s="1"/>
  <c r="H81" i="40" s="1"/>
  <c r="C83" i="40"/>
  <c r="H82" i="40" s="1"/>
  <c r="H83" i="40" s="1"/>
  <c r="H84" i="40" s="1"/>
  <c r="H85" i="40" s="1"/>
  <c r="H86" i="40" s="1"/>
  <c r="H87" i="40" s="1"/>
  <c r="C95" i="40"/>
  <c r="H94" i="40" s="1"/>
  <c r="H95" i="40" s="1"/>
  <c r="H96" i="40" s="1"/>
  <c r="H97" i="40" s="1"/>
  <c r="H98" i="40" s="1"/>
  <c r="H99" i="40" s="1"/>
  <c r="F56" i="42"/>
  <c r="F61" i="42" s="1"/>
  <c r="H61" i="42" s="1"/>
  <c r="F25" i="42"/>
  <c r="H9" i="46"/>
  <c r="C25" i="37"/>
  <c r="D25" i="37"/>
  <c r="E25" i="37"/>
  <c r="C9" i="3"/>
  <c r="A6" i="40" s="1"/>
  <c r="F10" i="8"/>
  <c r="F11" i="8"/>
  <c r="F29" i="8"/>
  <c r="D56" i="3"/>
  <c r="D61" i="3" s="1"/>
  <c r="E56" i="3"/>
  <c r="E61" i="3" s="1"/>
  <c r="C56" i="3"/>
  <c r="C61" i="3" s="1"/>
  <c r="E56" i="39"/>
  <c r="E61" i="39" s="1"/>
  <c r="D56" i="39"/>
  <c r="D61" i="39" s="1"/>
  <c r="C56" i="39"/>
  <c r="C61" i="39" s="1"/>
  <c r="E56" i="38"/>
  <c r="E61" i="38" s="1"/>
  <c r="D56" i="38"/>
  <c r="D61" i="38" s="1"/>
  <c r="C56" i="38"/>
  <c r="C61" i="38" s="1"/>
  <c r="E56" i="37"/>
  <c r="E61" i="37" s="1"/>
  <c r="D56" i="37"/>
  <c r="D61" i="37" s="1"/>
  <c r="C56" i="37"/>
  <c r="C61" i="37" s="1"/>
  <c r="E56" i="36"/>
  <c r="E61" i="36" s="1"/>
  <c r="D56" i="36"/>
  <c r="D61" i="36" s="1"/>
  <c r="C56" i="36"/>
  <c r="C61" i="36" s="1"/>
  <c r="E56" i="35"/>
  <c r="E61" i="35" s="1"/>
  <c r="D56" i="35"/>
  <c r="D61" i="35" s="1"/>
  <c r="C56" i="35"/>
  <c r="C61" i="35" s="1"/>
  <c r="E56" i="26"/>
  <c r="E61" i="26" s="1"/>
  <c r="D56" i="26"/>
  <c r="D61" i="26" s="1"/>
  <c r="C56" i="26"/>
  <c r="C61" i="26" s="1"/>
  <c r="E56" i="34"/>
  <c r="E61" i="34" s="1"/>
  <c r="D56" i="34"/>
  <c r="D61" i="34" s="1"/>
  <c r="C56" i="34"/>
  <c r="C61" i="34" s="1"/>
  <c r="E56" i="33"/>
  <c r="E61" i="33" s="1"/>
  <c r="D56" i="33"/>
  <c r="D61" i="33" s="1"/>
  <c r="C56" i="33"/>
  <c r="C61" i="33" s="1"/>
  <c r="E56" i="32"/>
  <c r="E61" i="32" s="1"/>
  <c r="D56" i="32"/>
  <c r="D61" i="32" s="1"/>
  <c r="C56" i="32"/>
  <c r="C61" i="32" s="1"/>
  <c r="C56" i="31"/>
  <c r="C61" i="31" s="1"/>
  <c r="D56" i="31"/>
  <c r="D61" i="31" s="1"/>
  <c r="E56" i="31"/>
  <c r="E61" i="31" s="1"/>
  <c r="C19" i="8"/>
  <c r="F56" i="44" l="1"/>
  <c r="F61" i="44" s="1"/>
  <c r="H61" i="44" s="1"/>
  <c r="F56" i="43"/>
  <c r="F61" i="43" s="1"/>
  <c r="H61" i="43" s="1"/>
  <c r="F1" i="3"/>
  <c r="F48" i="44"/>
  <c r="B19" i="4"/>
  <c r="F48" i="46"/>
  <c r="F48" i="42"/>
  <c r="G83" i="40"/>
  <c r="F48" i="43"/>
  <c r="F48" i="45"/>
  <c r="B9" i="3"/>
  <c r="G71" i="40" l="1"/>
  <c r="G95" i="40"/>
  <c r="G77" i="40"/>
  <c r="G89" i="40"/>
  <c r="F29" i="34"/>
  <c r="F30" i="34"/>
  <c r="F28" i="34"/>
  <c r="F29" i="33"/>
  <c r="F30" i="33"/>
  <c r="F28" i="33"/>
  <c r="F29" i="32"/>
  <c r="F30" i="32"/>
  <c r="F28" i="32"/>
  <c r="F29" i="31"/>
  <c r="F30" i="31"/>
  <c r="F28" i="31"/>
  <c r="J66" i="40"/>
  <c r="K66" i="40"/>
  <c r="L66" i="40"/>
  <c r="J68" i="40"/>
  <c r="K68" i="40"/>
  <c r="L68" i="40"/>
  <c r="K65" i="40"/>
  <c r="L65" i="40"/>
  <c r="F33" i="26"/>
  <c r="F52" i="26" s="1"/>
  <c r="F33" i="35"/>
  <c r="F52" i="35" s="1"/>
  <c r="F33" i="36"/>
  <c r="F52" i="36" s="1"/>
  <c r="F33" i="37"/>
  <c r="F52" i="37" s="1"/>
  <c r="F33" i="38"/>
  <c r="F52" i="38" s="1"/>
  <c r="F33" i="39"/>
  <c r="F52" i="39" s="1"/>
  <c r="J60" i="40"/>
  <c r="J65" i="40"/>
  <c r="F55" i="39"/>
  <c r="M68" i="40" s="1"/>
  <c r="F53" i="39"/>
  <c r="M66" i="40" s="1"/>
  <c r="F54" i="39"/>
  <c r="K60" i="40"/>
  <c r="L60" i="40"/>
  <c r="J62" i="40"/>
  <c r="K62" i="40"/>
  <c r="L62" i="40"/>
  <c r="K59" i="40"/>
  <c r="L59" i="40"/>
  <c r="J59" i="40"/>
  <c r="F55" i="38"/>
  <c r="M62" i="40" s="1"/>
  <c r="F53" i="38"/>
  <c r="F54" i="38"/>
  <c r="M59" i="40" s="1"/>
  <c r="J54" i="40"/>
  <c r="K54" i="40"/>
  <c r="L54" i="40"/>
  <c r="J56" i="40"/>
  <c r="K56" i="40"/>
  <c r="L56" i="40"/>
  <c r="K53" i="40"/>
  <c r="L53" i="40"/>
  <c r="J53" i="40"/>
  <c r="F55" i="37"/>
  <c r="M56" i="40" s="1"/>
  <c r="F53" i="37"/>
  <c r="F54" i="37"/>
  <c r="M53" i="40" s="1"/>
  <c r="J48" i="40"/>
  <c r="K48" i="40"/>
  <c r="L48" i="40"/>
  <c r="J50" i="40"/>
  <c r="K50" i="40"/>
  <c r="L50" i="40"/>
  <c r="K47" i="40"/>
  <c r="L47" i="40"/>
  <c r="J47" i="40"/>
  <c r="F55" i="36"/>
  <c r="M50" i="40" s="1"/>
  <c r="F53" i="36"/>
  <c r="F54" i="36"/>
  <c r="M47" i="40" s="1"/>
  <c r="J42" i="40"/>
  <c r="K42" i="40"/>
  <c r="L42" i="40"/>
  <c r="J44" i="40"/>
  <c r="K44" i="40"/>
  <c r="L44" i="40"/>
  <c r="K41" i="40"/>
  <c r="L41" i="40"/>
  <c r="J41" i="40"/>
  <c r="F55" i="35"/>
  <c r="M44" i="40" s="1"/>
  <c r="F53" i="35"/>
  <c r="F54" i="35"/>
  <c r="J36" i="40"/>
  <c r="K36" i="40"/>
  <c r="L36" i="40"/>
  <c r="J38" i="40"/>
  <c r="K38" i="40"/>
  <c r="L38" i="40"/>
  <c r="K35" i="40"/>
  <c r="L35" i="40"/>
  <c r="J35" i="40"/>
  <c r="F55" i="26"/>
  <c r="M38" i="40" s="1"/>
  <c r="F53" i="26"/>
  <c r="F54" i="26"/>
  <c r="M35" i="40" s="1"/>
  <c r="E35" i="8"/>
  <c r="D35" i="8"/>
  <c r="C35" i="8"/>
  <c r="F34" i="8"/>
  <c r="F33" i="8"/>
  <c r="F32" i="8"/>
  <c r="F31" i="8"/>
  <c r="F30" i="8"/>
  <c r="J30" i="40"/>
  <c r="K30" i="40"/>
  <c r="L30" i="40"/>
  <c r="J32" i="40"/>
  <c r="K32" i="40"/>
  <c r="L32" i="40"/>
  <c r="K29" i="40"/>
  <c r="L29" i="40"/>
  <c r="J29" i="40"/>
  <c r="F55" i="34"/>
  <c r="F53" i="34"/>
  <c r="F54" i="34"/>
  <c r="M29" i="40" s="1"/>
  <c r="F52" i="34"/>
  <c r="J24" i="40"/>
  <c r="K24" i="40"/>
  <c r="L24" i="40"/>
  <c r="J26" i="40"/>
  <c r="K26" i="40"/>
  <c r="L26" i="40"/>
  <c r="K23" i="40"/>
  <c r="L23" i="40"/>
  <c r="J23" i="40"/>
  <c r="F55" i="33"/>
  <c r="M26" i="40" s="1"/>
  <c r="F53" i="33"/>
  <c r="M24" i="40" s="1"/>
  <c r="F54" i="33"/>
  <c r="F52" i="33"/>
  <c r="J18" i="40"/>
  <c r="K18" i="40"/>
  <c r="L18" i="40"/>
  <c r="J20" i="40"/>
  <c r="K20" i="40"/>
  <c r="L20" i="40"/>
  <c r="K17" i="40"/>
  <c r="L17" i="40"/>
  <c r="J17" i="40"/>
  <c r="F55" i="32"/>
  <c r="F53" i="32"/>
  <c r="F54" i="32"/>
  <c r="F52" i="32"/>
  <c r="J12" i="40"/>
  <c r="K12" i="40"/>
  <c r="L12" i="40"/>
  <c r="D24" i="4" s="1"/>
  <c r="D25" i="4" s="1"/>
  <c r="J14" i="40"/>
  <c r="K14" i="40"/>
  <c r="L14" i="40"/>
  <c r="K11" i="40"/>
  <c r="L11" i="40"/>
  <c r="J11" i="40"/>
  <c r="F55" i="31"/>
  <c r="F53" i="31"/>
  <c r="A12" i="40" s="1"/>
  <c r="F54" i="31"/>
  <c r="F52" i="31"/>
  <c r="K5" i="40"/>
  <c r="L5" i="40"/>
  <c r="J5" i="40"/>
  <c r="A5" i="40"/>
  <c r="F54" i="3"/>
  <c r="F52" i="3"/>
  <c r="F9" i="39"/>
  <c r="C9" i="39"/>
  <c r="B9" i="39"/>
  <c r="B65" i="40" s="1"/>
  <c r="A9" i="39"/>
  <c r="A65" i="40" s="1"/>
  <c r="A64" i="40" s="1"/>
  <c r="F9" i="38"/>
  <c r="C9" i="38"/>
  <c r="B9" i="38"/>
  <c r="B59" i="40" s="1"/>
  <c r="A9" i="38"/>
  <c r="A59" i="40" s="1"/>
  <c r="A58" i="40" s="1"/>
  <c r="F9" i="37"/>
  <c r="C9" i="37"/>
  <c r="B9" i="37"/>
  <c r="B53" i="40" s="1"/>
  <c r="A9" i="37"/>
  <c r="A53" i="40" s="1"/>
  <c r="A52" i="40" s="1"/>
  <c r="F9" i="36"/>
  <c r="C9" i="36"/>
  <c r="B9" i="36"/>
  <c r="B47" i="40" s="1"/>
  <c r="A9" i="36"/>
  <c r="A47" i="40" s="1"/>
  <c r="A46" i="40" s="1"/>
  <c r="F9" i="35"/>
  <c r="C9" i="35"/>
  <c r="B9" i="35"/>
  <c r="B41" i="40" s="1"/>
  <c r="A9" i="35"/>
  <c r="A41" i="40" s="1"/>
  <c r="A40" i="40" s="1"/>
  <c r="F9" i="26"/>
  <c r="C9" i="26"/>
  <c r="B9" i="26"/>
  <c r="B35" i="40" s="1"/>
  <c r="A9" i="26"/>
  <c r="A35" i="40" s="1"/>
  <c r="A34" i="40" s="1"/>
  <c r="F9" i="34"/>
  <c r="C9" i="34"/>
  <c r="B9" i="34"/>
  <c r="B29" i="40" s="1"/>
  <c r="A9" i="34"/>
  <c r="A29" i="40" s="1"/>
  <c r="A28" i="40" s="1"/>
  <c r="F9" i="33"/>
  <c r="C9" i="33"/>
  <c r="B9" i="33"/>
  <c r="B23" i="40" s="1"/>
  <c r="A9" i="33"/>
  <c r="A23" i="40" s="1"/>
  <c r="A22" i="40" s="1"/>
  <c r="F9" i="32"/>
  <c r="C9" i="32"/>
  <c r="B9" i="32"/>
  <c r="B17" i="40" s="1"/>
  <c r="A9" i="32"/>
  <c r="A17" i="40" s="1"/>
  <c r="A16" i="40" s="1"/>
  <c r="C9" i="31"/>
  <c r="B9" i="31"/>
  <c r="B11" i="40" s="1"/>
  <c r="A9" i="31"/>
  <c r="A11" i="40" s="1"/>
  <c r="A10" i="40" s="1"/>
  <c r="B5" i="40"/>
  <c r="B6" i="40" s="1"/>
  <c r="B7" i="40" s="1"/>
  <c r="B8" i="40" s="1"/>
  <c r="B9" i="40" s="1"/>
  <c r="C5" i="40"/>
  <c r="E46" i="39"/>
  <c r="D46" i="39"/>
  <c r="C46" i="39"/>
  <c r="F45" i="39"/>
  <c r="F44" i="39"/>
  <c r="F43" i="39"/>
  <c r="F42" i="39"/>
  <c r="F41" i="39"/>
  <c r="F40" i="39"/>
  <c r="F39" i="39"/>
  <c r="F38" i="39"/>
  <c r="F37" i="39"/>
  <c r="F36" i="39"/>
  <c r="F35" i="39"/>
  <c r="F34" i="39"/>
  <c r="E31" i="39"/>
  <c r="D31" i="39"/>
  <c r="C31" i="39"/>
  <c r="F30" i="39"/>
  <c r="F29" i="39"/>
  <c r="F28" i="39"/>
  <c r="E25" i="39"/>
  <c r="D25" i="39"/>
  <c r="C25" i="39"/>
  <c r="F24" i="39"/>
  <c r="F23" i="39"/>
  <c r="F22" i="39"/>
  <c r="F21" i="39"/>
  <c r="F20" i="39"/>
  <c r="F19" i="39"/>
  <c r="F18" i="39"/>
  <c r="F17" i="39"/>
  <c r="F16" i="39"/>
  <c r="E13" i="39"/>
  <c r="D13" i="39"/>
  <c r="C13" i="39"/>
  <c r="E46" i="38"/>
  <c r="D46" i="38"/>
  <c r="C46" i="38"/>
  <c r="F45" i="38"/>
  <c r="F44" i="38"/>
  <c r="F43" i="38"/>
  <c r="F42" i="38"/>
  <c r="F41" i="38"/>
  <c r="F40" i="38"/>
  <c r="F39" i="38"/>
  <c r="F38" i="38"/>
  <c r="F37" i="38"/>
  <c r="F36" i="38"/>
  <c r="F35" i="38"/>
  <c r="F34" i="38"/>
  <c r="E31" i="38"/>
  <c r="D31" i="38"/>
  <c r="C31" i="38"/>
  <c r="F30" i="38"/>
  <c r="F29" i="38"/>
  <c r="F28" i="38"/>
  <c r="E25" i="38"/>
  <c r="D25" i="38"/>
  <c r="C25" i="38"/>
  <c r="F24" i="38"/>
  <c r="F23" i="38"/>
  <c r="F22" i="38"/>
  <c r="F21" i="38"/>
  <c r="F20" i="38"/>
  <c r="F19" i="38"/>
  <c r="F18" i="38"/>
  <c r="F17" i="38"/>
  <c r="F16" i="38"/>
  <c r="E13" i="38"/>
  <c r="D13" i="38"/>
  <c r="C13" i="38"/>
  <c r="E46" i="37"/>
  <c r="D46" i="37"/>
  <c r="C46" i="37"/>
  <c r="F45" i="37"/>
  <c r="F44" i="37"/>
  <c r="F43" i="37"/>
  <c r="F42" i="37"/>
  <c r="F41" i="37"/>
  <c r="F40" i="37"/>
  <c r="F39" i="37"/>
  <c r="F38" i="37"/>
  <c r="F37" i="37"/>
  <c r="F36" i="37"/>
  <c r="F35" i="37"/>
  <c r="F34" i="37"/>
  <c r="E31" i="37"/>
  <c r="D31" i="37"/>
  <c r="C31" i="37"/>
  <c r="F30" i="37"/>
  <c r="F29" i="37"/>
  <c r="F28" i="37"/>
  <c r="F24" i="37"/>
  <c r="F23" i="37"/>
  <c r="F22" i="37"/>
  <c r="F21" i="37"/>
  <c r="F20" i="37"/>
  <c r="F19" i="37"/>
  <c r="F18" i="37"/>
  <c r="F17" i="37"/>
  <c r="F16" i="37"/>
  <c r="E13" i="37"/>
  <c r="D13" i="37"/>
  <c r="C13" i="37"/>
  <c r="E46" i="36"/>
  <c r="D46" i="36"/>
  <c r="C46" i="36"/>
  <c r="F45" i="36"/>
  <c r="F44" i="36"/>
  <c r="F43" i="36"/>
  <c r="F42" i="36"/>
  <c r="F41" i="36"/>
  <c r="F40" i="36"/>
  <c r="F39" i="36"/>
  <c r="F38" i="36"/>
  <c r="F37" i="36"/>
  <c r="F36" i="36"/>
  <c r="F35" i="36"/>
  <c r="F34" i="36"/>
  <c r="E31" i="36"/>
  <c r="D31" i="36"/>
  <c r="C31" i="36"/>
  <c r="F30" i="36"/>
  <c r="F29" i="36"/>
  <c r="F28" i="36"/>
  <c r="E25" i="36"/>
  <c r="D25" i="36"/>
  <c r="C25" i="36"/>
  <c r="F24" i="36"/>
  <c r="F23" i="36"/>
  <c r="F22" i="36"/>
  <c r="F21" i="36"/>
  <c r="F20" i="36"/>
  <c r="F19" i="36"/>
  <c r="F18" i="36"/>
  <c r="F17" i="36"/>
  <c r="F16" i="36"/>
  <c r="E13" i="36"/>
  <c r="D13" i="36"/>
  <c r="C13" i="36"/>
  <c r="E46" i="35"/>
  <c r="D46" i="35"/>
  <c r="C46" i="35"/>
  <c r="F45" i="35"/>
  <c r="F44" i="35"/>
  <c r="F43" i="35"/>
  <c r="F42" i="35"/>
  <c r="F41" i="35"/>
  <c r="F40" i="35"/>
  <c r="F39" i="35"/>
  <c r="F38" i="35"/>
  <c r="F37" i="35"/>
  <c r="F36" i="35"/>
  <c r="F35" i="35"/>
  <c r="F34" i="35"/>
  <c r="E31" i="35"/>
  <c r="D31" i="35"/>
  <c r="C31" i="35"/>
  <c r="F30" i="35"/>
  <c r="F29" i="35"/>
  <c r="F28" i="35"/>
  <c r="E25" i="35"/>
  <c r="D25" i="35"/>
  <c r="C25" i="35"/>
  <c r="F24" i="35"/>
  <c r="F23" i="35"/>
  <c r="F22" i="35"/>
  <c r="F21" i="35"/>
  <c r="F20" i="35"/>
  <c r="F19" i="35"/>
  <c r="F18" i="35"/>
  <c r="F17" i="35"/>
  <c r="F16" i="35"/>
  <c r="E13" i="35"/>
  <c r="D13" i="35"/>
  <c r="C13" i="35"/>
  <c r="E46" i="34"/>
  <c r="D46" i="34"/>
  <c r="C46" i="34"/>
  <c r="F45" i="34"/>
  <c r="F44" i="34"/>
  <c r="F43" i="34"/>
  <c r="F42" i="34"/>
  <c r="F41" i="34"/>
  <c r="F40" i="34"/>
  <c r="F39" i="34"/>
  <c r="F38" i="34"/>
  <c r="F37" i="34"/>
  <c r="F36" i="34"/>
  <c r="F35" i="34"/>
  <c r="F34" i="34"/>
  <c r="E31" i="34"/>
  <c r="D31" i="34"/>
  <c r="C31" i="34"/>
  <c r="E25" i="34"/>
  <c r="D25" i="34"/>
  <c r="C25" i="34"/>
  <c r="F24" i="34"/>
  <c r="F22" i="34"/>
  <c r="F21" i="34"/>
  <c r="F20" i="34"/>
  <c r="F19" i="34"/>
  <c r="F18" i="34"/>
  <c r="F17" i="34"/>
  <c r="E13" i="34"/>
  <c r="D13" i="34"/>
  <c r="C13" i="34"/>
  <c r="E46" i="33"/>
  <c r="D46" i="33"/>
  <c r="C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E31" i="33"/>
  <c r="D31" i="33"/>
  <c r="C31" i="33"/>
  <c r="E25" i="33"/>
  <c r="D25" i="33"/>
  <c r="C25" i="33"/>
  <c r="F24" i="33"/>
  <c r="F22" i="33"/>
  <c r="F21" i="33"/>
  <c r="F20" i="33"/>
  <c r="F19" i="33"/>
  <c r="F18" i="33"/>
  <c r="F17" i="33"/>
  <c r="F16" i="33"/>
  <c r="E13" i="33"/>
  <c r="D13" i="33"/>
  <c r="C13" i="33"/>
  <c r="E46" i="32"/>
  <c r="D46" i="32"/>
  <c r="C46" i="32"/>
  <c r="F45" i="32"/>
  <c r="F44" i="32"/>
  <c r="F43" i="32"/>
  <c r="F42" i="32"/>
  <c r="F41" i="32"/>
  <c r="F40" i="32"/>
  <c r="F39" i="32"/>
  <c r="F38" i="32"/>
  <c r="F37" i="32"/>
  <c r="F36" i="32"/>
  <c r="F35" i="32"/>
  <c r="F34" i="32"/>
  <c r="E31" i="32"/>
  <c r="D31" i="32"/>
  <c r="C31" i="32"/>
  <c r="E25" i="32"/>
  <c r="D25" i="32"/>
  <c r="C25" i="32"/>
  <c r="F24" i="32"/>
  <c r="F23" i="32"/>
  <c r="F22" i="32"/>
  <c r="F21" i="32"/>
  <c r="F20" i="32"/>
  <c r="F19" i="32"/>
  <c r="F18" i="32"/>
  <c r="F17" i="32"/>
  <c r="F16" i="32"/>
  <c r="E13" i="32"/>
  <c r="D13" i="32"/>
  <c r="C13" i="32"/>
  <c r="E46" i="31"/>
  <c r="D46" i="31"/>
  <c r="C46" i="31"/>
  <c r="F45" i="31"/>
  <c r="F44" i="31"/>
  <c r="F43" i="31"/>
  <c r="F42" i="31"/>
  <c r="F41" i="31"/>
  <c r="F40" i="31"/>
  <c r="F39" i="31"/>
  <c r="F38" i="31"/>
  <c r="F37" i="31"/>
  <c r="F36" i="31"/>
  <c r="F35" i="31"/>
  <c r="F34" i="31"/>
  <c r="E31" i="31"/>
  <c r="D31" i="31"/>
  <c r="C31" i="31"/>
  <c r="E25" i="31"/>
  <c r="D25" i="31"/>
  <c r="C25" i="31"/>
  <c r="F24" i="31"/>
  <c r="F22" i="31"/>
  <c r="F21" i="31"/>
  <c r="F20" i="31"/>
  <c r="F19" i="31"/>
  <c r="F18" i="31"/>
  <c r="F17" i="31"/>
  <c r="F16" i="31"/>
  <c r="E13" i="31"/>
  <c r="D13" i="31"/>
  <c r="C13" i="31"/>
  <c r="E19" i="8"/>
  <c r="D9" i="8"/>
  <c r="D28" i="8" s="1"/>
  <c r="E9" i="8"/>
  <c r="E28" i="8" s="1"/>
  <c r="C28" i="8"/>
  <c r="F13" i="8"/>
  <c r="F15" i="8"/>
  <c r="F18" i="8"/>
  <c r="F35" i="26"/>
  <c r="F36" i="26"/>
  <c r="F37" i="26"/>
  <c r="F38" i="26"/>
  <c r="F39" i="26"/>
  <c r="F40" i="26"/>
  <c r="F41" i="26"/>
  <c r="F42" i="26"/>
  <c r="F43" i="26"/>
  <c r="F44" i="26"/>
  <c r="F45" i="26"/>
  <c r="F34" i="26"/>
  <c r="F29" i="26"/>
  <c r="F30" i="26"/>
  <c r="F28" i="26"/>
  <c r="C31" i="26"/>
  <c r="F17" i="26"/>
  <c r="F18" i="26"/>
  <c r="F19" i="26"/>
  <c r="F20" i="26"/>
  <c r="F21" i="26"/>
  <c r="F22" i="26"/>
  <c r="F23" i="26"/>
  <c r="F24" i="26"/>
  <c r="F16" i="26"/>
  <c r="F35" i="3"/>
  <c r="F36" i="3"/>
  <c r="F37" i="3"/>
  <c r="F38" i="3"/>
  <c r="F39" i="3"/>
  <c r="F40" i="3"/>
  <c r="F41" i="3"/>
  <c r="F42" i="3"/>
  <c r="F43" i="3"/>
  <c r="F44" i="3"/>
  <c r="F45" i="3"/>
  <c r="F34" i="3"/>
  <c r="C31" i="3"/>
  <c r="F17" i="3"/>
  <c r="F18" i="3"/>
  <c r="F19" i="3"/>
  <c r="F20" i="3"/>
  <c r="F21" i="3"/>
  <c r="F22" i="3"/>
  <c r="F24" i="3"/>
  <c r="F16" i="3"/>
  <c r="D25" i="26"/>
  <c r="E25" i="26"/>
  <c r="C25" i="26"/>
  <c r="E25" i="3"/>
  <c r="F23" i="3"/>
  <c r="D25" i="3"/>
  <c r="C25" i="3"/>
  <c r="E13" i="26"/>
  <c r="D13" i="26"/>
  <c r="C13" i="26"/>
  <c r="E13" i="3"/>
  <c r="D13" i="3"/>
  <c r="C13" i="3"/>
  <c r="C16" i="4"/>
  <c r="C23" i="4" s="1"/>
  <c r="D16" i="4"/>
  <c r="D23" i="4" s="1"/>
  <c r="B16" i="4"/>
  <c r="B23" i="4" s="1"/>
  <c r="Q17" i="40" l="1"/>
  <c r="Q28" i="40"/>
  <c r="F1" i="36"/>
  <c r="F1" i="31"/>
  <c r="F1" i="33"/>
  <c r="F1" i="26"/>
  <c r="F1" i="38"/>
  <c r="F1" i="35"/>
  <c r="F1" i="37"/>
  <c r="F1" i="32"/>
  <c r="H8" i="34"/>
  <c r="F1" i="34"/>
  <c r="F1" i="39"/>
  <c r="Q13" i="40"/>
  <c r="M5" i="40"/>
  <c r="H9" i="32"/>
  <c r="H8" i="32"/>
  <c r="C41" i="40"/>
  <c r="H40" i="40" s="1"/>
  <c r="H41" i="40" s="1"/>
  <c r="H42" i="40" s="1"/>
  <c r="H43" i="40" s="1"/>
  <c r="H44" i="40" s="1"/>
  <c r="H45" i="40" s="1"/>
  <c r="H8" i="35"/>
  <c r="C53" i="40"/>
  <c r="H52" i="40" s="1"/>
  <c r="H53" i="40" s="1"/>
  <c r="H54" i="40" s="1"/>
  <c r="H55" i="40" s="1"/>
  <c r="H56" i="40" s="1"/>
  <c r="H57" i="40" s="1"/>
  <c r="H8" i="37"/>
  <c r="C65" i="40"/>
  <c r="H64" i="40" s="1"/>
  <c r="H65" i="40" s="1"/>
  <c r="H66" i="40" s="1"/>
  <c r="H67" i="40" s="1"/>
  <c r="H68" i="40" s="1"/>
  <c r="H69" i="40" s="1"/>
  <c r="H8" i="39"/>
  <c r="C23" i="40"/>
  <c r="H22" i="40" s="1"/>
  <c r="H23" i="40" s="1"/>
  <c r="H24" i="40" s="1"/>
  <c r="H25" i="40" s="1"/>
  <c r="H26" i="40" s="1"/>
  <c r="H27" i="40" s="1"/>
  <c r="H8" i="33"/>
  <c r="H9" i="26"/>
  <c r="H8" i="26"/>
  <c r="C47" i="40"/>
  <c r="H46" i="40" s="1"/>
  <c r="H47" i="40" s="1"/>
  <c r="H48" i="40" s="1"/>
  <c r="H49" i="40" s="1"/>
  <c r="H50" i="40" s="1"/>
  <c r="H51" i="40" s="1"/>
  <c r="H8" i="36"/>
  <c r="H9" i="38"/>
  <c r="H8" i="38"/>
  <c r="C11" i="40"/>
  <c r="H10" i="40" s="1"/>
  <c r="H11" i="40" s="1"/>
  <c r="H12" i="40" s="1"/>
  <c r="H13" i="40" s="1"/>
  <c r="H14" i="40" s="1"/>
  <c r="H8" i="31"/>
  <c r="D20" i="4"/>
  <c r="C20" i="4"/>
  <c r="B20" i="4"/>
  <c r="D19" i="4"/>
  <c r="E27" i="26"/>
  <c r="E33" i="26" s="1"/>
  <c r="E52" i="26" s="1"/>
  <c r="E59" i="26"/>
  <c r="C27" i="38"/>
  <c r="C33" i="38" s="1"/>
  <c r="C52" i="38" s="1"/>
  <c r="C59" i="38"/>
  <c r="C27" i="32"/>
  <c r="C33" i="32" s="1"/>
  <c r="C52" i="32" s="1"/>
  <c r="C59" i="32"/>
  <c r="C27" i="33"/>
  <c r="C33" i="33" s="1"/>
  <c r="C52" i="33" s="1"/>
  <c r="C59" i="33"/>
  <c r="C27" i="34"/>
  <c r="C33" i="34" s="1"/>
  <c r="C52" i="34" s="1"/>
  <c r="C59" i="34"/>
  <c r="C27" i="35"/>
  <c r="C33" i="35" s="1"/>
  <c r="C52" i="35" s="1"/>
  <c r="C59" i="35"/>
  <c r="C27" i="37"/>
  <c r="C33" i="37" s="1"/>
  <c r="C52" i="37" s="1"/>
  <c r="C59" i="37"/>
  <c r="D27" i="38"/>
  <c r="D33" i="38" s="1"/>
  <c r="D52" i="38" s="1"/>
  <c r="D59" i="38"/>
  <c r="D27" i="31"/>
  <c r="D33" i="31" s="1"/>
  <c r="D52" i="31" s="1"/>
  <c r="D59" i="31"/>
  <c r="D27" i="32"/>
  <c r="D33" i="32" s="1"/>
  <c r="D52" i="32" s="1"/>
  <c r="D59" i="32"/>
  <c r="D27" i="33"/>
  <c r="D33" i="33" s="1"/>
  <c r="D52" i="33" s="1"/>
  <c r="D59" i="33"/>
  <c r="D27" i="34"/>
  <c r="D33" i="34" s="1"/>
  <c r="D52" i="34" s="1"/>
  <c r="D59" i="34"/>
  <c r="D27" i="35"/>
  <c r="D33" i="35" s="1"/>
  <c r="D52" i="35" s="1"/>
  <c r="D59" i="35"/>
  <c r="D27" i="37"/>
  <c r="D33" i="37" s="1"/>
  <c r="D52" i="37" s="1"/>
  <c r="D59" i="37"/>
  <c r="E27" i="38"/>
  <c r="E33" i="38" s="1"/>
  <c r="E52" i="38" s="1"/>
  <c r="E59" i="38"/>
  <c r="C27" i="31"/>
  <c r="C33" i="31" s="1"/>
  <c r="C52" i="31" s="1"/>
  <c r="C59" i="31"/>
  <c r="E27" i="31"/>
  <c r="E33" i="31" s="1"/>
  <c r="E52" i="31" s="1"/>
  <c r="E59" i="31"/>
  <c r="E27" i="33"/>
  <c r="E33" i="33" s="1"/>
  <c r="E52" i="33" s="1"/>
  <c r="E59" i="33"/>
  <c r="E27" i="34"/>
  <c r="E33" i="34" s="1"/>
  <c r="E52" i="34" s="1"/>
  <c r="E59" i="34"/>
  <c r="E27" i="37"/>
  <c r="E33" i="37" s="1"/>
  <c r="E52" i="37" s="1"/>
  <c r="E59" i="37"/>
  <c r="C27" i="26"/>
  <c r="C33" i="26" s="1"/>
  <c r="C52" i="26" s="1"/>
  <c r="C59" i="26"/>
  <c r="C27" i="39"/>
  <c r="C33" i="39" s="1"/>
  <c r="C52" i="39" s="1"/>
  <c r="C59" i="39"/>
  <c r="E37" i="4"/>
  <c r="E27" i="35"/>
  <c r="E33" i="35" s="1"/>
  <c r="E52" i="35" s="1"/>
  <c r="E59" i="35"/>
  <c r="D27" i="26"/>
  <c r="D33" i="26" s="1"/>
  <c r="D52" i="26" s="1"/>
  <c r="D59" i="26"/>
  <c r="C27" i="36"/>
  <c r="C33" i="36" s="1"/>
  <c r="C52" i="36" s="1"/>
  <c r="C59" i="36"/>
  <c r="D27" i="39"/>
  <c r="D33" i="39" s="1"/>
  <c r="D52" i="39" s="1"/>
  <c r="D59" i="39"/>
  <c r="D27" i="36"/>
  <c r="D33" i="36" s="1"/>
  <c r="D52" i="36" s="1"/>
  <c r="D59" i="36"/>
  <c r="E27" i="32"/>
  <c r="E33" i="32" s="1"/>
  <c r="E52" i="32" s="1"/>
  <c r="E59" i="32"/>
  <c r="E27" i="39"/>
  <c r="E33" i="39" s="1"/>
  <c r="E52" i="39" s="1"/>
  <c r="E59" i="39"/>
  <c r="E27" i="36"/>
  <c r="E33" i="36" s="1"/>
  <c r="E52" i="36" s="1"/>
  <c r="E59" i="36"/>
  <c r="B46" i="40"/>
  <c r="B48" i="40"/>
  <c r="B49" i="40" s="1"/>
  <c r="B50" i="40" s="1"/>
  <c r="B51" i="40" s="1"/>
  <c r="B40" i="40"/>
  <c r="B42" i="40"/>
  <c r="B43" i="40" s="1"/>
  <c r="B44" i="40" s="1"/>
  <c r="B45" i="40" s="1"/>
  <c r="B52" i="40"/>
  <c r="B54" i="40"/>
  <c r="B55" i="40" s="1"/>
  <c r="B56" i="40" s="1"/>
  <c r="B57" i="40" s="1"/>
  <c r="B64" i="40"/>
  <c r="B66" i="40"/>
  <c r="B67" i="40" s="1"/>
  <c r="B68" i="40" s="1"/>
  <c r="B69" i="40" s="1"/>
  <c r="B58" i="40"/>
  <c r="B60" i="40"/>
  <c r="B61" i="40" s="1"/>
  <c r="B62" i="40" s="1"/>
  <c r="B63" i="40" s="1"/>
  <c r="C27" i="3"/>
  <c r="C33" i="3" s="1"/>
  <c r="C52" i="3" s="1"/>
  <c r="C59" i="3"/>
  <c r="D27" i="3"/>
  <c r="D33" i="3" s="1"/>
  <c r="D52" i="3" s="1"/>
  <c r="D59" i="3"/>
  <c r="E27" i="3"/>
  <c r="E33" i="3" s="1"/>
  <c r="E52" i="3" s="1"/>
  <c r="E59" i="3"/>
  <c r="D48" i="38"/>
  <c r="E59" i="40" s="1"/>
  <c r="D48" i="37"/>
  <c r="E53" i="40" s="1"/>
  <c r="C48" i="34"/>
  <c r="D29" i="40" s="1"/>
  <c r="D48" i="36"/>
  <c r="E47" i="40" s="1"/>
  <c r="B12" i="40"/>
  <c r="B13" i="40" s="1"/>
  <c r="B14" i="40" s="1"/>
  <c r="B15" i="40" s="1"/>
  <c r="B10" i="40"/>
  <c r="B18" i="40"/>
  <c r="B19" i="40" s="1"/>
  <c r="B20" i="40" s="1"/>
  <c r="B21" i="40" s="1"/>
  <c r="B16" i="40"/>
  <c r="B30" i="40"/>
  <c r="B31" i="40" s="1"/>
  <c r="B32" i="40" s="1"/>
  <c r="B33" i="40" s="1"/>
  <c r="B28" i="40"/>
  <c r="B22" i="40"/>
  <c r="B24" i="40"/>
  <c r="B25" i="40" s="1"/>
  <c r="B26" i="40" s="1"/>
  <c r="B27" i="40" s="1"/>
  <c r="B36" i="40"/>
  <c r="B37" i="40" s="1"/>
  <c r="B38" i="40" s="1"/>
  <c r="B39" i="40" s="1"/>
  <c r="B34" i="40"/>
  <c r="M32" i="40"/>
  <c r="M23" i="40"/>
  <c r="E48" i="36"/>
  <c r="F47" i="40" s="1"/>
  <c r="E48" i="35"/>
  <c r="F41" i="40" s="1"/>
  <c r="F46" i="36"/>
  <c r="F31" i="36"/>
  <c r="E48" i="38"/>
  <c r="F59" i="40" s="1"/>
  <c r="C48" i="37"/>
  <c r="D53" i="40" s="1"/>
  <c r="F56" i="32"/>
  <c r="F61" i="32" s="1"/>
  <c r="H61" i="32" s="1"/>
  <c r="F56" i="31"/>
  <c r="F61" i="31" s="1"/>
  <c r="F31" i="33"/>
  <c r="D48" i="33"/>
  <c r="E23" i="40" s="1"/>
  <c r="F56" i="33"/>
  <c r="F61" i="33" s="1"/>
  <c r="H61" i="33" s="1"/>
  <c r="M30" i="40"/>
  <c r="F56" i="34"/>
  <c r="F61" i="34" s="1"/>
  <c r="H61" i="34" s="1"/>
  <c r="M36" i="40"/>
  <c r="F56" i="26"/>
  <c r="F61" i="26" s="1"/>
  <c r="H61" i="26" s="1"/>
  <c r="M42" i="40"/>
  <c r="F56" i="35"/>
  <c r="F61" i="35" s="1"/>
  <c r="H61" i="35" s="1"/>
  <c r="M48" i="40"/>
  <c r="F56" i="36"/>
  <c r="F61" i="36" s="1"/>
  <c r="H61" i="36" s="1"/>
  <c r="F56" i="37"/>
  <c r="F61" i="37" s="1"/>
  <c r="H61" i="37" s="1"/>
  <c r="M54" i="40"/>
  <c r="M60" i="40"/>
  <c r="F56" i="38"/>
  <c r="F61" i="38" s="1"/>
  <c r="H61" i="38" s="1"/>
  <c r="M65" i="40"/>
  <c r="F56" i="39"/>
  <c r="F61" i="39" s="1"/>
  <c r="H61" i="39" s="1"/>
  <c r="E48" i="39"/>
  <c r="F65" i="40" s="1"/>
  <c r="E48" i="37"/>
  <c r="F53" i="40" s="1"/>
  <c r="F31" i="37"/>
  <c r="F25" i="36"/>
  <c r="M41" i="40"/>
  <c r="C48" i="35"/>
  <c r="D41" i="40" s="1"/>
  <c r="D48" i="34"/>
  <c r="E29" i="40" s="1"/>
  <c r="E48" i="34"/>
  <c r="F29" i="40" s="1"/>
  <c r="F31" i="32"/>
  <c r="F46" i="32"/>
  <c r="M20" i="40"/>
  <c r="E20" i="4"/>
  <c r="F35" i="8"/>
  <c r="H5" i="40"/>
  <c r="H6" i="40" s="1"/>
  <c r="H7" i="40" s="1"/>
  <c r="H8" i="40" s="1"/>
  <c r="E48" i="33"/>
  <c r="F23" i="40" s="1"/>
  <c r="E48" i="32"/>
  <c r="F17" i="40" s="1"/>
  <c r="D48" i="32"/>
  <c r="E17" i="40" s="1"/>
  <c r="H9" i="36"/>
  <c r="H9" i="37"/>
  <c r="H9" i="35"/>
  <c r="F31" i="31"/>
  <c r="C35" i="40"/>
  <c r="H34" i="40" s="1"/>
  <c r="H9" i="34"/>
  <c r="H9" i="33"/>
  <c r="H9" i="31"/>
  <c r="H9" i="39"/>
  <c r="M18" i="40"/>
  <c r="M17" i="40"/>
  <c r="H9" i="3"/>
  <c r="M12" i="40"/>
  <c r="M11" i="40"/>
  <c r="M14" i="40"/>
  <c r="C17" i="40"/>
  <c r="H16" i="40" s="1"/>
  <c r="H17" i="40" s="1"/>
  <c r="H18" i="40" s="1"/>
  <c r="H19" i="40" s="1"/>
  <c r="H20" i="40" s="1"/>
  <c r="H21" i="40" s="1"/>
  <c r="C29" i="40"/>
  <c r="C59" i="40"/>
  <c r="H58" i="40" s="1"/>
  <c r="H59" i="40" s="1"/>
  <c r="H60" i="40" s="1"/>
  <c r="H61" i="40" s="1"/>
  <c r="H62" i="40" s="1"/>
  <c r="H63" i="40" s="1"/>
  <c r="C48" i="39"/>
  <c r="D65" i="40" s="1"/>
  <c r="F25" i="39"/>
  <c r="D48" i="39"/>
  <c r="E65" i="40" s="1"/>
  <c r="F31" i="39"/>
  <c r="F46" i="39"/>
  <c r="C48" i="38"/>
  <c r="D59" i="40" s="1"/>
  <c r="F25" i="38"/>
  <c r="F31" i="38"/>
  <c r="F46" i="38"/>
  <c r="F25" i="37"/>
  <c r="F46" i="37"/>
  <c r="C48" i="36"/>
  <c r="D47" i="40" s="1"/>
  <c r="F25" i="35"/>
  <c r="D48" i="35"/>
  <c r="E41" i="40" s="1"/>
  <c r="F31" i="35"/>
  <c r="F46" i="35"/>
  <c r="F31" i="34"/>
  <c r="F46" i="34"/>
  <c r="C48" i="33"/>
  <c r="D23" i="40" s="1"/>
  <c r="F46" i="33"/>
  <c r="F25" i="32"/>
  <c r="C48" i="32"/>
  <c r="D17" i="40" s="1"/>
  <c r="C48" i="31"/>
  <c r="D11" i="40" s="1"/>
  <c r="F46" i="31"/>
  <c r="E48" i="31"/>
  <c r="F11" i="40" s="1"/>
  <c r="D48" i="31"/>
  <c r="E11" i="40" s="1"/>
  <c r="F23" i="34"/>
  <c r="F25" i="34" s="1"/>
  <c r="F23" i="33"/>
  <c r="F25" i="33" s="1"/>
  <c r="F23" i="31"/>
  <c r="F25" i="31" s="1"/>
  <c r="F19" i="8"/>
  <c r="F25" i="26"/>
  <c r="F46" i="26"/>
  <c r="F31" i="26"/>
  <c r="E46" i="26"/>
  <c r="D46" i="26"/>
  <c r="C46" i="26"/>
  <c r="C48" i="26" s="1"/>
  <c r="D35" i="40" s="1"/>
  <c r="E31" i="26"/>
  <c r="D31" i="26"/>
  <c r="F29" i="3"/>
  <c r="F30" i="3"/>
  <c r="F28" i="3"/>
  <c r="D31" i="3"/>
  <c r="E31" i="3"/>
  <c r="E46" i="3"/>
  <c r="D46" i="3"/>
  <c r="C46" i="3"/>
  <c r="C48" i="3" s="1"/>
  <c r="H9" i="40" l="1"/>
  <c r="Q40" i="40"/>
  <c r="H15" i="40"/>
  <c r="F37" i="8"/>
  <c r="D48" i="26"/>
  <c r="E35" i="40" s="1"/>
  <c r="F48" i="36"/>
  <c r="F48" i="38"/>
  <c r="E48" i="26"/>
  <c r="F35" i="40" s="1"/>
  <c r="F48" i="32"/>
  <c r="H28" i="40"/>
  <c r="H29" i="40" s="1"/>
  <c r="H30" i="40" s="1"/>
  <c r="H31" i="40" s="1"/>
  <c r="H32" i="40" s="1"/>
  <c r="D17" i="4" s="1"/>
  <c r="D11" i="4"/>
  <c r="B11" i="4"/>
  <c r="E48" i="3"/>
  <c r="F5" i="40" s="1"/>
  <c r="F48" i="33"/>
  <c r="H35" i="40"/>
  <c r="H36" i="40" s="1"/>
  <c r="H37" i="40" s="1"/>
  <c r="H38" i="40" s="1"/>
  <c r="H39" i="40" s="1"/>
  <c r="F48" i="34"/>
  <c r="D5" i="40"/>
  <c r="F48" i="39"/>
  <c r="F48" i="37"/>
  <c r="F48" i="35"/>
  <c r="F48" i="31"/>
  <c r="H61" i="31" s="1"/>
  <c r="D48" i="3"/>
  <c r="F48" i="26"/>
  <c r="F31" i="3"/>
  <c r="Q7" i="40" s="1"/>
  <c r="Q27" i="40" l="1"/>
  <c r="F40" i="8"/>
  <c r="G47" i="40"/>
  <c r="G35" i="40"/>
  <c r="G59" i="40"/>
  <c r="G53" i="40"/>
  <c r="B18" i="4"/>
  <c r="H33" i="40"/>
  <c r="G23" i="40"/>
  <c r="G29" i="40"/>
  <c r="G65" i="40"/>
  <c r="G17" i="40"/>
  <c r="D12" i="4"/>
  <c r="G41" i="40"/>
  <c r="D18" i="4"/>
  <c r="D21" i="4" s="1"/>
  <c r="B12" i="4"/>
  <c r="G11" i="40"/>
  <c r="E5" i="40"/>
  <c r="B17" i="4"/>
  <c r="F55" i="3"/>
  <c r="Q29" i="40" l="1"/>
  <c r="B21" i="4"/>
  <c r="M8" i="40"/>
  <c r="F56" i="3"/>
  <c r="F61" i="3" s="1"/>
  <c r="H61" i="3" s="1"/>
  <c r="C11" i="4"/>
  <c r="C12" i="4" s="1"/>
  <c r="C18" i="4"/>
  <c r="C17" i="4"/>
  <c r="C24" i="4"/>
  <c r="B24" i="4"/>
  <c r="D13" i="4"/>
  <c r="B13" i="4"/>
  <c r="D19" i="8"/>
  <c r="E24" i="4" l="1"/>
  <c r="H16" i="4" s="1"/>
  <c r="C19" i="4"/>
  <c r="E19" i="4" s="1"/>
  <c r="E12" i="4"/>
  <c r="E11" i="4"/>
  <c r="E17" i="4"/>
  <c r="E18" i="4"/>
  <c r="C13" i="4"/>
  <c r="E13" i="4" l="1"/>
  <c r="Q20" i="40"/>
  <c r="E21" i="4"/>
  <c r="C21" i="4"/>
  <c r="E36" i="4"/>
  <c r="E38" i="4" s="1"/>
  <c r="B25" i="4"/>
  <c r="F46" i="3"/>
  <c r="Q8" i="40" s="1"/>
  <c r="H12" i="4" l="1"/>
  <c r="H15" i="4"/>
  <c r="H13" i="4"/>
  <c r="H11" i="4"/>
  <c r="H14" i="4"/>
  <c r="B26" i="4"/>
  <c r="B29" i="4"/>
  <c r="F25" i="3"/>
  <c r="Q6" i="40" s="1"/>
  <c r="Q10" i="40" s="1"/>
  <c r="Q22" i="40" l="1"/>
  <c r="F48" i="3"/>
  <c r="D29" i="4" l="1"/>
  <c r="D26" i="4"/>
  <c r="G5" i="40"/>
  <c r="C25" i="4"/>
  <c r="E25" i="4" s="1"/>
  <c r="E26" i="4" s="1"/>
  <c r="C26" i="4" l="1"/>
  <c r="C29" i="4"/>
  <c r="E32" i="4" l="1"/>
  <c r="E29" i="4"/>
  <c r="E34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8712F9-CABA-443E-BB98-2EC9820F4139}" keepAlive="1" name="Query - Tabel3" description="Verbinding maken met de query Tabel3 in de werkmap." type="5" refreshedVersion="8" background="1" saveData="1">
    <dbPr connection="Provider=Microsoft.Mashup.OleDb.1;Data Source=$Workbook$;Location=Tabel3;Extended Properties=&quot;&quot;" command="SELECT * FROM [Tabel3]"/>
  </connection>
  <connection id="2" xr16:uid="{7E03F626-9C48-45A2-932D-E048765D1B00}" keepAlive="1" name="Query - Tabel3 (2)" description="Verbinding maken met de query Tabel3 (2) in de werkmap." type="5" refreshedVersion="8" background="1" saveData="1">
    <dbPr connection="Provider=Microsoft.Mashup.OleDb.1;Data Source=$Workbook$;Location=&quot;Tabel3 (2)&quot;;Extended Properties=&quot;&quot;" command="SELECT * FROM [Tabel3 (2)]"/>
  </connection>
</connections>
</file>

<file path=xl/sharedStrings.xml><?xml version="1.0" encoding="utf-8"?>
<sst xmlns="http://schemas.openxmlformats.org/spreadsheetml/2006/main" count="1086" uniqueCount="249">
  <si>
    <t>Uitleg posten Begroting PPS subsidie</t>
  </si>
  <si>
    <t>Algemeen</t>
  </si>
  <si>
    <t>Binnen deze oproep kan PPS-subsidie uitsluitend worden ingezet voor activiteiten die kwalificeren als industrieel onderzoek.</t>
  </si>
  <si>
    <t xml:space="preserve">Voor meer informatie: </t>
  </si>
  <si>
    <t>https://www.rvo.nl/subsidie-en-financieringswijzer/subsidiespelregels/ministeries/ministerie-van-economische-zaken-en-klimaat</t>
  </si>
  <si>
    <t>ja</t>
  </si>
  <si>
    <t>nee</t>
  </si>
  <si>
    <t>Personeelskosten - drie manieren van berekenen voor partijen die financiering ontvangen</t>
  </si>
  <si>
    <t>Voor berekenen van de personeelskostn zijn de opties uit het Kaderbesluit van toepassing</t>
  </si>
  <si>
    <r>
      <rPr>
        <b/>
        <sz val="10"/>
        <rFont val="Verdana"/>
        <family val="2"/>
      </rPr>
      <t>1. Integrale kostensystematiek</t>
    </r>
    <r>
      <rPr>
        <sz val="10"/>
        <rFont val="Verdana"/>
        <family val="2"/>
      </rPr>
      <t xml:space="preserve"> (artikel 12 van het Kaderbesluit Nationale EZ-subsidies) </t>
    </r>
  </si>
  <si>
    <t xml:space="preserve">    Deze methode is vooral geschikt voor grote organisaties die regelmatig subsidie bij RVO aanvragen.</t>
  </si>
  <si>
    <t xml:space="preserve">      De IKS methode dient goedgekeurd te zijn door RvO. </t>
  </si>
  <si>
    <r>
      <rPr>
        <b/>
        <sz val="10"/>
        <rFont val="Verdana"/>
        <family val="2"/>
      </rPr>
      <t>2. Loonkosten + 50% opslag systematiek</t>
    </r>
    <r>
      <rPr>
        <sz val="10"/>
        <rFont val="Verdana"/>
        <family val="2"/>
      </rPr>
      <t>, (artikel 13 van het Kaderbesluit Nationale EZ-subsidies);</t>
    </r>
  </si>
  <si>
    <t xml:space="preserve">    De directe loonkosten van projectmedewerkers wordt opgevoerd en vermeerderd met 50% opslag.</t>
  </si>
  <si>
    <t xml:space="preserve">    Directe kosten bestaan uit de direct toerekenbare kosten aan de medewerker die het onderzoek uitvoert zoals bruto salaris, werkgeverslasten, pensioen </t>
  </si>
  <si>
    <t xml:space="preserve">    lasten, bonussen (mist vastgelegd in de arbeidsovereenkomst), etc. </t>
  </si>
  <si>
    <t xml:space="preserve">    De jaarkosten worden door 1650 uren gedeeld om het uurtarief te krijgen</t>
  </si>
  <si>
    <r>
      <rPr>
        <b/>
        <sz val="10"/>
        <rFont val="Verdana"/>
        <family val="2"/>
      </rPr>
      <t>3. Vast uurtarief van €60,00</t>
    </r>
    <r>
      <rPr>
        <sz val="10"/>
        <rFont val="Verdana"/>
        <family val="2"/>
      </rPr>
      <t xml:space="preserve"> (artikel 14 van het Kaderbesluit Nationale EZ-subsidies). </t>
    </r>
  </si>
  <si>
    <t xml:space="preserve">    Een vast uurtarief van € 60,00 per uur. </t>
  </si>
  <si>
    <t>Let op!</t>
  </si>
  <si>
    <t>Een deelnemer mag slechts één van bovenstaande methodieken gebruiken!</t>
  </si>
  <si>
    <t>Bij alle tarieven moet een urenadministratie overlegd kunnen worden. Bij een integrale kostensystematiek en loonkosten plus opslag moet ook de onderliggende</t>
  </si>
  <si>
    <t xml:space="preserve"> </t>
  </si>
  <si>
    <t xml:space="preserve">stukken overlegd kunnen worden ter onderbouwing van de hoogte van het tarief. </t>
  </si>
  <si>
    <t>Personeelskosten voor partijen die geen financiering ontvangen</t>
  </si>
  <si>
    <t xml:space="preserve">Het uurtarief van partijen die geen financiering ontvangen wordt berekend op basis van een voor de deelnemers aan een </t>
  </si>
  <si>
    <t xml:space="preserve">samenwerkingsproject  gebruikelijke en controleerbare methode, die gebaseerd is op bedrijfseconomische grondslagen en normen die in het maatschappelijk </t>
  </si>
  <si>
    <t xml:space="preserve">verkeer als aanvaardbaar worden beschouwd en die de deelnemers aan een samenwerkingsproject stelselmatig toepassen; (artikel 3.2.1 van de regeling nationale </t>
  </si>
  <si>
    <t>EZK subsidies)</t>
  </si>
  <si>
    <t>Machines en apparaten die uitsluitend voor het project worden gebruikt</t>
  </si>
  <si>
    <t>Uitsluitend voor het project aangeschaft</t>
  </si>
  <si>
    <t xml:space="preserve">De kosten van apparatuur, die u speciaal voor een project of bepaalde subsidiabele activiteiten koopt en gebruikt, voert u als 'kosten derden' op in de </t>
  </si>
  <si>
    <t xml:space="preserve">begroting en bij vaststelling. Het gaat om kosten waarvan de hoogte is aan te tonen op basis van een factuur. Wel moet u voor de bepaling van de </t>
  </si>
  <si>
    <t>subsidiabele kosten de eventuele restwaarde van de apparatuur aftrekken van de aanschafprijs.</t>
  </si>
  <si>
    <t xml:space="preserve">Voor de bepaling van de restwaarde, van speciaal voor een project aangeschafte apparatuur, geldt dat de restwaarde bepaald wordt op basis  van lineaire </t>
  </si>
  <si>
    <t>afschrijving met een (minimale) afschrijvingstermijn van 5 jaar. Dit is een boekhoudkundige restwaarde.</t>
  </si>
  <si>
    <t>Machines en apparaten die niet uitsluitend voor het project worden gebruikt</t>
  </si>
  <si>
    <t>Niet uitsluitend voor het project aangeschaft</t>
  </si>
  <si>
    <t>Als u de machine of apparatuur niet uitsluitend voor het project heeft aangeschaft, mag u de afschrijfkosten of leasetermijnen alleen meenemen als door u</t>
  </si>
  <si>
    <t>een sluitende gebruiksregistratie wordt bijgehouden. De kosten worden dan meegenomen naar evenredigheid van het gebruik ten behoeve van het project,</t>
  </si>
  <si>
    <t xml:space="preserve">gerelateerd aan de normale bezetting. Indien u de integrale kosten systematiek gebruikt dan kunt u hier alleen kosten opvoeren als </t>
  </si>
  <si>
    <t>de kosten geen deel uitmaken van het integrale kostentarief.</t>
  </si>
  <si>
    <t>Overige en aan derden verschuldigde kosten</t>
  </si>
  <si>
    <t>Verbruikte materialen en hulpmiddelen</t>
  </si>
  <si>
    <t>Onder verbruikte materialen worden stoffen verstaan die bestemd zijn voor eenmalig gebruik ten behoeve van het project en na bewerking geen zelfstandige</t>
  </si>
  <si>
    <t>zaak meer zijn. Hulpmiddelen zijn zelfstandige zaken die speciaal voor het project worden aangeschaft, niet langer dan gedurende het project worden gebruikt</t>
  </si>
  <si>
    <t>en na afloop van het project niet meer bruikbaar zijn.</t>
  </si>
  <si>
    <t>Overige aan derden verschuldigde kosten</t>
  </si>
  <si>
    <t>Dit betreft alle (andere) kosten waarvoor u een factuur ontvangt en direct gerelateerd zijn aan de uitvoering van het project. Dit geldt ook voor materialen.</t>
  </si>
  <si>
    <t>Indien een deel van de activiteiten van het project wordt uitbesteed, kunnen de aan derden verschuldigde kosten aan het project worden toegerekend.</t>
  </si>
  <si>
    <t>Let op: Niet subsidiabele kosten</t>
  </si>
  <si>
    <t>De volgende kosten zijn in ieder geval niet subsidiabel:</t>
  </si>
  <si>
    <t>l</t>
  </si>
  <si>
    <t>Kosten accountant om de controleverklaring op te stellen.</t>
  </si>
  <si>
    <t>Kosten voor (administratief) projectmanagement, zoals voortgang monitoring, contracten opstellen tussen samenwerkingspartijen, de voortgangs-</t>
  </si>
  <si>
    <t xml:space="preserve">rapportages voor RVO, planning, budgettering, escaleren naar stuurgroep, projectbesturing, projectbewaking. </t>
  </si>
  <si>
    <t xml:space="preserve">Kosten voor binnenlandse reiskosten. </t>
  </si>
  <si>
    <t xml:space="preserve">Kosten voor kennisverspreidingsactiviteiten, omdat kennisverspreiding niet past binnen de definitie van onderzoek en ontwikkeling. In een aantal </t>
  </si>
  <si>
    <t>TSE-subsidiemodules is onvoldoende kennisverspreiding overigens wel een afwijzingsgrond of een reden om lager te scoren op de rangschikkingscriteria.</t>
  </si>
  <si>
    <t>Overzicht van de maximale steunintensiteit</t>
  </si>
  <si>
    <t>BIJ PPS-Innovatiesubsidie</t>
  </si>
  <si>
    <t>Steunintensiteitspercentage voor MKB (midden- en kleinbedrijf)</t>
  </si>
  <si>
    <t>Steunintensiteitspercentage voor onderzoeksorganisaties</t>
  </si>
  <si>
    <t>Steunintensiteitspercentage voor kennisintensieve bedrijven</t>
  </si>
  <si>
    <t>MKB-partners die PPS-subsidie ontvangen dienen een geldige MKB-verklaring aan te leveren.</t>
  </si>
  <si>
    <t>Buitenlandse partners komen niet in aanmerking voor PPS-subsidie, maar kunnen wel deelnemen aan het consortium.</t>
  </si>
  <si>
    <t>Projectcode:</t>
  </si>
  <si>
    <t>Projecttitel:</t>
  </si>
  <si>
    <t>kosten</t>
  </si>
  <si>
    <t>publiek/privaat</t>
  </si>
  <si>
    <t>financiering</t>
  </si>
  <si>
    <t>Tabel voor beschikkingsbrief</t>
  </si>
  <si>
    <t>Partner nummer</t>
  </si>
  <si>
    <t>Partner</t>
  </si>
  <si>
    <t>Type onderneming</t>
  </si>
  <si>
    <t>Jaar 2027</t>
  </si>
  <si>
    <t>Jaar 2028</t>
  </si>
  <si>
    <t>Jaar 2029</t>
  </si>
  <si>
    <t>Totaal kosten</t>
  </si>
  <si>
    <t>2</t>
  </si>
  <si>
    <t>Type bijdrage</t>
  </si>
  <si>
    <t>2027</t>
  </si>
  <si>
    <t>2028</t>
  </si>
  <si>
    <t>2029</t>
  </si>
  <si>
    <t>Totaal financiering</t>
  </si>
  <si>
    <t>cash</t>
  </si>
  <si>
    <t>Uitgaven</t>
  </si>
  <si>
    <t>PPS toeslag</t>
  </si>
  <si>
    <t>1. Loonkosten/arbeidskosten</t>
  </si>
  <si>
    <t>2. Afschrijvingskosten van machines en apparatuur</t>
  </si>
  <si>
    <t>in kind</t>
  </si>
  <si>
    <t>3, Materialen en hulpmiddelenTotaal overige kosten</t>
  </si>
  <si>
    <t>eigen bijdrage</t>
  </si>
  <si>
    <t>Totaal uitgaven</t>
  </si>
  <si>
    <t>Financiering</t>
  </si>
  <si>
    <t>Bijdrage uit het PPS programma TKI Agri&amp;Food</t>
  </si>
  <si>
    <t>Overige subsidies</t>
  </si>
  <si>
    <t>EU</t>
  </si>
  <si>
    <t>Rijk (WR/TO2 capaciteit)</t>
  </si>
  <si>
    <t>Cash</t>
  </si>
  <si>
    <t>In kind</t>
  </si>
  <si>
    <t>Eigen bijdrage deelnemers</t>
  </si>
  <si>
    <t>Totale financiering</t>
  </si>
  <si>
    <t>Verschil uitgaven / financiering</t>
  </si>
  <si>
    <t>Controle</t>
  </si>
  <si>
    <t>Totale cash uit tabblad cash bijdragen</t>
  </si>
  <si>
    <t>Totale cash uit tabbladen partners financiering</t>
  </si>
  <si>
    <t>Verschil</t>
  </si>
  <si>
    <t>PPS naar MKB</t>
  </si>
  <si>
    <t>Deelnemers</t>
  </si>
  <si>
    <t>invullen als beschikbaar</t>
  </si>
  <si>
    <t>Bij definitieve indiening én financiering met PPS-Innovatiesubsidie:</t>
  </si>
  <si>
    <t>Geef aan welke partner de voorschotten moet ontvangen, inclusief bankrekeningnummer</t>
  </si>
  <si>
    <t>Naam partner:</t>
  </si>
  <si>
    <t>IBAN:</t>
  </si>
  <si>
    <t>Graag in dit tabblad invullen wie de deelnemers zijn en wat de kenmerken zijn van de deelnemers</t>
  </si>
  <si>
    <t>Deze gegevens worden overgenomen op de individuele tabbladen voor de deelnemers</t>
  </si>
  <si>
    <t>let op: listbox, kies één van de opties</t>
  </si>
  <si>
    <t>Deelnemer</t>
  </si>
  <si>
    <t>Naam</t>
  </si>
  <si>
    <t>Type organisatie*</t>
  </si>
  <si>
    <t>Type onderzoek</t>
  </si>
  <si>
    <t>kvk nummer***</t>
  </si>
  <si>
    <t>BTW plichtig? Ja/nee</t>
  </si>
  <si>
    <t>methode uurtarief</t>
  </si>
  <si>
    <t>Penvoerder</t>
  </si>
  <si>
    <t>MKB (midden en klein bedrijf)</t>
  </si>
  <si>
    <t>Maak een keuze</t>
  </si>
  <si>
    <t>Type organisatie</t>
  </si>
  <si>
    <t>BTW</t>
  </si>
  <si>
    <t>partner 1</t>
  </si>
  <si>
    <t>onderzoeksorganisatie, publiek</t>
  </si>
  <si>
    <t>Integrale Kosten Systematiek</t>
  </si>
  <si>
    <t>kosten inclusief BTW</t>
  </si>
  <si>
    <t>partner 2</t>
  </si>
  <si>
    <t>onderzoeksorganisatie, privaat</t>
  </si>
  <si>
    <t>Loonkosten plus 50%</t>
  </si>
  <si>
    <t>kosten exclusief BTW</t>
  </si>
  <si>
    <t>partner 3</t>
  </si>
  <si>
    <t>innovatieve onderneming</t>
  </si>
  <si>
    <t>vast tarief van € 60</t>
  </si>
  <si>
    <t>partner 4</t>
  </si>
  <si>
    <t>Grote onderneming</t>
  </si>
  <si>
    <t>Uurtarief niet-financiering ontvangers</t>
  </si>
  <si>
    <t>partner 5</t>
  </si>
  <si>
    <t>TO2 uurtarief</t>
  </si>
  <si>
    <t>partner 6</t>
  </si>
  <si>
    <t>Brancheorganisatie</t>
  </si>
  <si>
    <t>partner 7</t>
  </si>
  <si>
    <t>Overheid</t>
  </si>
  <si>
    <t>partner 8</t>
  </si>
  <si>
    <t>anders, privaat</t>
  </si>
  <si>
    <t>partner 9</t>
  </si>
  <si>
    <t>anders, publiek</t>
  </si>
  <si>
    <t>partner 10</t>
  </si>
  <si>
    <t>partner 11</t>
  </si>
  <si>
    <t>(1=publiek, 2=privaat)</t>
  </si>
  <si>
    <t>partner 12</t>
  </si>
  <si>
    <t>partner 13</t>
  </si>
  <si>
    <t>partner 14</t>
  </si>
  <si>
    <t>BTW plichtig</t>
  </si>
  <si>
    <t>partner 15</t>
  </si>
  <si>
    <t>Ja</t>
  </si>
  <si>
    <t>Nee</t>
  </si>
  <si>
    <t>Tyoe onderzoek</t>
  </si>
  <si>
    <t xml:space="preserve">*Voor definities onderzoeksorganisatie en innovatieve onderneming, zie RVO website en KIA-website - veelgestelde vragen: </t>
  </si>
  <si>
    <t>https://www.kia-landbouwwatervoedsel.nl/wp-content/uploads/Q-en-A-pps-call-2024.pdf</t>
  </si>
  <si>
    <t>Fundamenteel onderzoek</t>
  </si>
  <si>
    <t>PPS Innovatie: Definities (rvo.nl)</t>
  </si>
  <si>
    <t>Industrieel onderzoek</t>
  </si>
  <si>
    <t>** Verplicht in te vullen</t>
  </si>
  <si>
    <t>Experimentele ontwikkeling</t>
  </si>
  <si>
    <t>*** verplicht in te vullen voor NL bedrijven, voor internationale bedrijven vul aub registratienummer in</t>
  </si>
  <si>
    <t>Projectnummer:</t>
  </si>
  <si>
    <t xml:space="preserve">Samenvatting kosten en financiering </t>
  </si>
  <si>
    <t>Deze tabel kunt u kopiëren naar het projectvoorstel.</t>
  </si>
  <si>
    <t>Let op: totale kosten en totale financiering zijn aan elkaar gelijk</t>
  </si>
  <si>
    <r>
      <t xml:space="preserve">Deze tabel vult zich vanuit de andere tabbladen. U hoeft niets in te vullen, </t>
    </r>
    <r>
      <rPr>
        <b/>
        <sz val="11"/>
        <color theme="1"/>
        <rFont val="Calibri"/>
        <family val="2"/>
        <scheme val="minor"/>
      </rPr>
      <t>svp ook niets wijzigen.</t>
    </r>
  </si>
  <si>
    <t>Kosten</t>
  </si>
  <si>
    <t>totaal</t>
  </si>
  <si>
    <t>controles</t>
  </si>
  <si>
    <t>subsidie aanvrager</t>
  </si>
  <si>
    <t xml:space="preserve">in € </t>
  </si>
  <si>
    <t xml:space="preserve">kosten onderzoeksorganisaties </t>
  </si>
  <si>
    <t xml:space="preserve">kosten overige partners </t>
  </si>
  <si>
    <t>Cofinanciering</t>
  </si>
  <si>
    <t>In kind bijdrage private partners</t>
  </si>
  <si>
    <t xml:space="preserve">In kind bijdrage publieke partners </t>
  </si>
  <si>
    <t>Cash bijdrage private partners  (tabel cash)</t>
  </si>
  <si>
    <t>Cash bijdrage publieke partners  (tabel cash)</t>
  </si>
  <si>
    <t>Totaal Cofinanciering</t>
  </si>
  <si>
    <t>Gevraagde publieke bijdrage</t>
  </si>
  <si>
    <t>gevraagde PPS subsidie</t>
  </si>
  <si>
    <t>Totaal gevraagde publieke bijdrage</t>
  </si>
  <si>
    <t>Totale financiering zonder eigen bijdrage</t>
  </si>
  <si>
    <t>Eigen bijdrage partners (geen cofinanciering)</t>
  </si>
  <si>
    <t>Totale cash in het project</t>
  </si>
  <si>
    <t>Percentage berekend op de totale kosten minus 'eigen bijdrage partners'</t>
  </si>
  <si>
    <t>Verschil kosten -/- financiering</t>
  </si>
  <si>
    <t>Verschil moet nul zijn</t>
  </si>
  <si>
    <t>Totaal cash bijdrage privaat en publiek</t>
  </si>
  <si>
    <t>Totaal cash uit tabbladen partners</t>
  </si>
  <si>
    <t>Verschil cash bijdrage - cash financiering</t>
  </si>
  <si>
    <r>
      <t xml:space="preserve"> I</t>
    </r>
    <r>
      <rPr>
        <b/>
        <i/>
        <sz val="18"/>
        <color theme="1"/>
        <rFont val="Verdana"/>
        <family val="2"/>
      </rPr>
      <t>n cash</t>
    </r>
    <r>
      <rPr>
        <b/>
        <sz val="18"/>
        <color theme="1"/>
        <rFont val="Verdana"/>
        <family val="2"/>
      </rPr>
      <t xml:space="preserve"> bijdrage per private partner</t>
    </r>
  </si>
  <si>
    <t>Geef in onderstaande tabel weer welke cashbijdragen door welke partners worden betaald en voor welke projectpartner deze bijdragen bestemd zijn.</t>
  </si>
  <si>
    <t>Selecteer beide partners uit de keuzelijst.</t>
  </si>
  <si>
    <t>Naam Partner van wie de cash komt</t>
  </si>
  <si>
    <t>voor welke partner is de cash</t>
  </si>
  <si>
    <t>Waarde in cash bijdrage (€)</t>
  </si>
  <si>
    <t>Totaal</t>
  </si>
  <si>
    <t>TOTAAL excl. BTW</t>
  </si>
  <si>
    <r>
      <t xml:space="preserve"> I</t>
    </r>
    <r>
      <rPr>
        <b/>
        <i/>
        <sz val="18"/>
        <color theme="1"/>
        <rFont val="Verdana"/>
        <family val="2"/>
      </rPr>
      <t>n cash</t>
    </r>
    <r>
      <rPr>
        <b/>
        <sz val="18"/>
        <color theme="1"/>
        <rFont val="Verdana"/>
        <family val="2"/>
      </rPr>
      <t xml:space="preserve"> bijdrage per publieke partner</t>
    </r>
  </si>
  <si>
    <t>Totale cash bijdrage in project</t>
  </si>
  <si>
    <t>Totale cash verdeeld over deelnemers</t>
  </si>
  <si>
    <t>Cash nog verdelen over deelnemers</t>
  </si>
  <si>
    <t>DIT BLAD LEEG LATEN</t>
  </si>
  <si>
    <t xml:space="preserve">Kosten </t>
  </si>
  <si>
    <t>In deze tabel vult u de projectkosten in per partner in €, maak onderscheid in personeel, afschrijving en overige kosten</t>
  </si>
  <si>
    <t>U vult alleen de witte vakken in. Wilt u rijen toevoegen dan graag op de laatse regel van de categorie gaan staan en een regel erboven toevoegen</t>
  </si>
  <si>
    <r>
      <t xml:space="preserve">Let op dat de oranje balk is ingevuld met </t>
    </r>
    <r>
      <rPr>
        <b/>
        <sz val="11"/>
        <color theme="1"/>
        <rFont val="Calibri"/>
        <family val="2"/>
        <scheme val="minor"/>
      </rPr>
      <t>TYPE Organisatie</t>
    </r>
    <r>
      <rPr>
        <sz val="11"/>
        <color theme="1"/>
        <rFont val="Calibri"/>
        <family val="2"/>
        <scheme val="minor"/>
      </rPr>
      <t xml:space="preserve"> in het deelnemers tabblad.</t>
    </r>
  </si>
  <si>
    <t>* https://www.rvo.nl/onderwerpen/definities</t>
  </si>
  <si>
    <t>Kosten in € EXCLUSIEF BTW</t>
  </si>
  <si>
    <t>Personeelskosten</t>
  </si>
  <si>
    <t>in €</t>
  </si>
  <si>
    <t>Experimentele Ontwikkeling</t>
  </si>
  <si>
    <t>schaal</t>
  </si>
  <si>
    <t>functie</t>
  </si>
  <si>
    <t xml:space="preserve">kosten </t>
  </si>
  <si>
    <t xml:space="preserve">  </t>
  </si>
  <si>
    <t>Totaal personeel</t>
  </si>
  <si>
    <t>Investeringen op basis van afschrijving en directe relatie met project</t>
  </si>
  <si>
    <t>Omschrijving</t>
  </si>
  <si>
    <t>Totaal investeringen</t>
  </si>
  <si>
    <t>Overige kosten</t>
  </si>
  <si>
    <t>Totaal overige kosten</t>
  </si>
  <si>
    <t>Totale kosten</t>
  </si>
  <si>
    <t>Financiering van de subsidiabele kosten</t>
  </si>
  <si>
    <t>PPS subsidie</t>
  </si>
  <si>
    <t>cash bijdrage</t>
  </si>
  <si>
    <t>*De cash bijdrage worden berekend vanuit het tabblad cash bijdrage.</t>
  </si>
  <si>
    <t>in kind bijdrage</t>
  </si>
  <si>
    <t>Subtotaal financiering</t>
  </si>
  <si>
    <t>Eigen bijdrage partner (financiering die niet meetelt in de verhoudingen publiek privaat)</t>
  </si>
  <si>
    <t>Eigen bijdrage</t>
  </si>
  <si>
    <t>Totale  financiering</t>
  </si>
  <si>
    <t>Financiering van de kosten</t>
  </si>
  <si>
    <t>cash*</t>
  </si>
  <si>
    <t>* Betreft cash bijdrage(n) van consortiumpartners; deze moet tevens zijn opgenomen in tabblad 'cash bijdrage'.</t>
  </si>
  <si>
    <t xml:space="preserve">kosten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</si>
</sst>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.0"/>
    <numFmt numFmtId="165" formatCode="_ * #,##0.0_ ;_ * \-#,##0.0_ ;_ * &quot;-&quot;??_ ;_ @_ "/>
  </numFmts>
  <fonts count="50">
    <font>
      <sz val="11"/>
      <color theme="1"/>
      <name val="Calibri"/>
      <family val="2"/>
      <scheme val="minor"/>
    </font>
    <font>
      <sz val="8.5"/>
      <color theme="1"/>
      <name val="Verdana"/>
      <family val="2"/>
    </font>
    <font>
      <b/>
      <sz val="8.5"/>
      <color theme="1"/>
      <name val="Verdana"/>
      <family val="2"/>
    </font>
    <font>
      <i/>
      <sz val="8.5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Verdana"/>
      <family val="2"/>
    </font>
    <font>
      <b/>
      <sz val="12"/>
      <color indexed="9"/>
      <name val="Verdana"/>
      <family val="2"/>
    </font>
    <font>
      <sz val="12"/>
      <color indexed="9"/>
      <name val="Verdana"/>
      <family val="2"/>
    </font>
    <font>
      <b/>
      <sz val="10"/>
      <name val="Verdana"/>
      <family val="2"/>
    </font>
    <font>
      <sz val="9"/>
      <color indexed="9"/>
      <name val="Verdana"/>
      <family val="2"/>
    </font>
    <font>
      <b/>
      <sz val="9"/>
      <color indexed="9"/>
      <name val="Verdana"/>
      <family val="2"/>
    </font>
    <font>
      <u/>
      <sz val="7.5"/>
      <color indexed="12"/>
      <name val="Times New Roman"/>
      <family val="1"/>
    </font>
    <font>
      <u/>
      <sz val="10"/>
      <color indexed="12"/>
      <name val="Verdana"/>
      <family val="2"/>
    </font>
    <font>
      <b/>
      <sz val="10"/>
      <color rgb="FFFF0000"/>
      <name val="Verdana"/>
      <family val="2"/>
    </font>
    <font>
      <b/>
      <u/>
      <sz val="10"/>
      <name val="Verdana"/>
      <family val="2"/>
    </font>
    <font>
      <b/>
      <sz val="12"/>
      <color theme="0"/>
      <name val="Verdana"/>
      <family val="2"/>
    </font>
    <font>
      <sz val="10"/>
      <color indexed="22"/>
      <name val="Wingdings"/>
      <charset val="2"/>
    </font>
    <font>
      <sz val="13"/>
      <name val="Verdana"/>
      <family val="2"/>
    </font>
    <font>
      <sz val="10"/>
      <color rgb="FF3E3E3E"/>
      <name val="Verdana"/>
      <family val="2"/>
    </font>
    <font>
      <b/>
      <sz val="14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8"/>
      <color rgb="FF114476"/>
      <name val="Arial"/>
      <family val="2"/>
    </font>
    <font>
      <sz val="10"/>
      <color theme="1"/>
      <name val="Verdana"/>
      <family val="2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8"/>
      <color theme="1"/>
      <name val="Verdana"/>
      <family val="2"/>
    </font>
    <font>
      <b/>
      <i/>
      <sz val="18"/>
      <color theme="1"/>
      <name val="Verdana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2"/>
      <color theme="1"/>
      <name val="Verdana"/>
      <family val="2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7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5" fillId="0" borderId="0" xfId="0" applyFont="1"/>
    <xf numFmtId="0" fontId="0" fillId="0" borderId="0" xfId="0" applyProtection="1">
      <protection locked="0"/>
    </xf>
    <xf numFmtId="0" fontId="5" fillId="4" borderId="19" xfId="0" applyFont="1" applyFill="1" applyBorder="1"/>
    <xf numFmtId="0" fontId="6" fillId="0" borderId="0" xfId="0" applyFont="1"/>
    <xf numFmtId="0" fontId="8" fillId="6" borderId="0" xfId="2" applyFont="1" applyFill="1" applyBorder="1" applyAlignment="1" applyProtection="1">
      <alignment horizontal="left" vertical="top"/>
    </xf>
    <xf numFmtId="3" fontId="7" fillId="5" borderId="20" xfId="0" applyNumberFormat="1" applyFont="1" applyFill="1" applyBorder="1"/>
    <xf numFmtId="3" fontId="0" fillId="0" borderId="0" xfId="0" applyNumberFormat="1"/>
    <xf numFmtId="0" fontId="0" fillId="0" borderId="21" xfId="0" applyBorder="1"/>
    <xf numFmtId="0" fontId="2" fillId="2" borderId="4" xfId="0" applyFont="1" applyFill="1" applyBorder="1" applyAlignment="1">
      <alignment vertical="center" wrapText="1"/>
    </xf>
    <xf numFmtId="3" fontId="7" fillId="0" borderId="0" xfId="0" applyNumberFormat="1" applyFont="1"/>
    <xf numFmtId="0" fontId="26" fillId="0" borderId="0" xfId="0" applyFont="1"/>
    <xf numFmtId="0" fontId="6" fillId="10" borderId="1" xfId="0" applyFont="1" applyFill="1" applyBorder="1" applyAlignment="1">
      <alignment vertical="center"/>
    </xf>
    <xf numFmtId="0" fontId="28" fillId="0" borderId="0" xfId="0" applyFont="1"/>
    <xf numFmtId="0" fontId="29" fillId="0" borderId="0" xfId="0" applyFont="1" applyAlignment="1">
      <alignment vertical="center"/>
    </xf>
    <xf numFmtId="0" fontId="28" fillId="0" borderId="0" xfId="0" applyFont="1" applyProtection="1">
      <protection hidden="1"/>
    </xf>
    <xf numFmtId="0" fontId="6" fillId="10" borderId="1" xfId="0" applyFont="1" applyFill="1" applyBorder="1" applyAlignment="1" applyProtection="1">
      <alignment vertical="center"/>
      <protection hidden="1"/>
    </xf>
    <xf numFmtId="0" fontId="32" fillId="11" borderId="0" xfId="0" applyFont="1" applyFill="1"/>
    <xf numFmtId="0" fontId="31" fillId="11" borderId="0" xfId="0" applyFont="1" applyFill="1"/>
    <xf numFmtId="0" fontId="7" fillId="11" borderId="0" xfId="0" applyFont="1" applyFill="1"/>
    <xf numFmtId="0" fontId="33" fillId="0" borderId="0" xfId="0" applyFont="1"/>
    <xf numFmtId="0" fontId="33" fillId="0" borderId="0" xfId="0" quotePrefix="1" applyFont="1"/>
    <xf numFmtId="0" fontId="14" fillId="0" borderId="0" xfId="2" applyAlignment="1" applyProtection="1"/>
    <xf numFmtId="3" fontId="1" fillId="0" borderId="13" xfId="0" applyNumberFormat="1" applyFont="1" applyBorder="1" applyAlignment="1">
      <alignment vertical="center" wrapText="1"/>
    </xf>
    <xf numFmtId="3" fontId="0" fillId="0" borderId="12" xfId="1" applyNumberFormat="1" applyFont="1" applyBorder="1" applyAlignment="1">
      <alignment horizontal="center"/>
    </xf>
    <xf numFmtId="3" fontId="34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3" fontId="0" fillId="0" borderId="12" xfId="1" applyNumberFormat="1" applyFont="1" applyBorder="1"/>
    <xf numFmtId="3" fontId="0" fillId="0" borderId="17" xfId="1" applyNumberFormat="1" applyFont="1" applyBorder="1"/>
    <xf numFmtId="3" fontId="0" fillId="0" borderId="22" xfId="1" applyNumberFormat="1" applyFont="1" applyBorder="1"/>
    <xf numFmtId="3" fontId="0" fillId="0" borderId="15" xfId="1" applyNumberFormat="1" applyFont="1" applyBorder="1"/>
    <xf numFmtId="3" fontId="1" fillId="0" borderId="16" xfId="0" applyNumberFormat="1" applyFont="1" applyBorder="1" applyAlignment="1">
      <alignment vertical="center" wrapText="1"/>
    </xf>
    <xf numFmtId="3" fontId="2" fillId="2" borderId="32" xfId="0" applyNumberFormat="1" applyFont="1" applyFill="1" applyBorder="1" applyAlignment="1">
      <alignment vertical="center" wrapText="1"/>
    </xf>
    <xf numFmtId="3" fontId="2" fillId="2" borderId="26" xfId="0" applyNumberFormat="1" applyFont="1" applyFill="1" applyBorder="1" applyAlignment="1">
      <alignment vertical="center" wrapText="1"/>
    </xf>
    <xf numFmtId="3" fontId="2" fillId="2" borderId="31" xfId="0" applyNumberFormat="1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0" borderId="33" xfId="0" applyFont="1" applyBorder="1" applyAlignment="1" applyProtection="1">
      <alignment vertical="center" wrapText="1"/>
      <protection locked="0"/>
    </xf>
    <xf numFmtId="0" fontId="2" fillId="2" borderId="34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0" fillId="0" borderId="12" xfId="1" applyNumberFormat="1" applyFont="1" applyBorder="1" applyAlignment="1" applyProtection="1">
      <alignment horizontal="center"/>
    </xf>
    <xf numFmtId="0" fontId="17" fillId="6" borderId="0" xfId="2" applyFont="1" applyFill="1" applyBorder="1" applyAlignment="1" applyProtection="1">
      <alignment horizontal="left" vertical="top"/>
    </xf>
    <xf numFmtId="0" fontId="22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9" fillId="7" borderId="0" xfId="0" applyFont="1" applyFill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14" fillId="0" borderId="0" xfId="2" applyBorder="1" applyAlignment="1" applyProtection="1">
      <alignment horizontal="left" vertical="top"/>
    </xf>
    <xf numFmtId="0" fontId="23" fillId="0" borderId="0" xfId="2" applyFont="1" applyBorder="1" applyAlignment="1" applyProtection="1">
      <alignment horizontal="left" vertical="top"/>
    </xf>
    <xf numFmtId="0" fontId="15" fillId="6" borderId="0" xfId="2" applyFont="1" applyFill="1" applyBorder="1" applyAlignment="1" applyProtection="1">
      <alignment horizontal="left" vertical="top"/>
    </xf>
    <xf numFmtId="0" fontId="12" fillId="7" borderId="0" xfId="0" applyFont="1" applyFill="1" applyAlignment="1">
      <alignment horizontal="left" vertical="top"/>
    </xf>
    <xf numFmtId="0" fontId="13" fillId="7" borderId="0" xfId="0" applyFont="1" applyFill="1" applyAlignment="1">
      <alignment horizontal="left" vertical="top"/>
    </xf>
    <xf numFmtId="0" fontId="16" fillId="6" borderId="0" xfId="0" applyFont="1" applyFill="1" applyAlignment="1">
      <alignment horizontal="left" vertical="top"/>
    </xf>
    <xf numFmtId="0" fontId="24" fillId="0" borderId="0" xfId="0" applyFont="1" applyAlignment="1">
      <alignment vertical="center"/>
    </xf>
    <xf numFmtId="0" fontId="18" fillId="7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21" fillId="0" borderId="0" xfId="0" applyFont="1" applyAlignment="1">
      <alignment horizontal="left" vertical="top"/>
    </xf>
    <xf numFmtId="0" fontId="8" fillId="0" borderId="0" xfId="2" applyFont="1" applyBorder="1" applyAlignment="1" applyProtection="1">
      <alignment horizontal="left" vertical="top"/>
    </xf>
    <xf numFmtId="0" fontId="19" fillId="6" borderId="0" xfId="0" applyFont="1" applyFill="1" applyAlignment="1">
      <alignment horizontal="left" vertical="top"/>
    </xf>
    <xf numFmtId="0" fontId="11" fillId="8" borderId="0" xfId="0" applyFont="1" applyFill="1" applyAlignment="1">
      <alignment horizontal="left" vertical="top"/>
    </xf>
    <xf numFmtId="0" fontId="20" fillId="8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6" borderId="0" xfId="0" applyFill="1" applyAlignment="1">
      <alignment horizontal="left" vertical="top"/>
    </xf>
    <xf numFmtId="0" fontId="25" fillId="6" borderId="0" xfId="0" applyFont="1" applyFill="1" applyAlignment="1">
      <alignment horizontal="left" vertical="top"/>
    </xf>
    <xf numFmtId="0" fontId="5" fillId="6" borderId="18" xfId="0" applyFont="1" applyFill="1" applyBorder="1"/>
    <xf numFmtId="0" fontId="0" fillId="6" borderId="0" xfId="0" applyFill="1"/>
    <xf numFmtId="0" fontId="0" fillId="6" borderId="18" xfId="0" applyFill="1" applyBorder="1"/>
    <xf numFmtId="9" fontId="0" fillId="6" borderId="18" xfId="0" applyNumberFormat="1" applyFill="1" applyBorder="1"/>
    <xf numFmtId="0" fontId="5" fillId="3" borderId="33" xfId="0" applyFont="1" applyFill="1" applyBorder="1"/>
    <xf numFmtId="3" fontId="33" fillId="0" borderId="12" xfId="1" applyNumberFormat="1" applyFont="1" applyBorder="1" applyAlignment="1" applyProtection="1">
      <alignment horizontal="center"/>
    </xf>
    <xf numFmtId="0" fontId="5" fillId="4" borderId="38" xfId="0" applyFont="1" applyFill="1" applyBorder="1"/>
    <xf numFmtId="3" fontId="0" fillId="0" borderId="23" xfId="1" applyNumberFormat="1" applyFont="1" applyBorder="1" applyAlignment="1" applyProtection="1">
      <alignment horizontal="center"/>
    </xf>
    <xf numFmtId="3" fontId="0" fillId="0" borderId="23" xfId="1" applyNumberFormat="1" applyFont="1" applyBorder="1" applyAlignment="1">
      <alignment horizontal="center"/>
    </xf>
    <xf numFmtId="3" fontId="34" fillId="0" borderId="23" xfId="0" applyNumberFormat="1" applyFont="1" applyBorder="1" applyAlignment="1">
      <alignment horizontal="center"/>
    </xf>
    <xf numFmtId="0" fontId="35" fillId="0" borderId="0" xfId="0" applyFont="1" applyAlignment="1">
      <alignment vertical="center"/>
    </xf>
    <xf numFmtId="0" fontId="0" fillId="0" borderId="10" xfId="0" applyBorder="1"/>
    <xf numFmtId="0" fontId="0" fillId="0" borderId="12" xfId="0" applyBorder="1"/>
    <xf numFmtId="0" fontId="35" fillId="0" borderId="0" xfId="0" applyFont="1" applyAlignment="1" applyProtection="1">
      <alignment vertical="center" wrapText="1"/>
      <protection locked="0"/>
    </xf>
    <xf numFmtId="0" fontId="0" fillId="3" borderId="10" xfId="0" applyFill="1" applyBorder="1"/>
    <xf numFmtId="0" fontId="0" fillId="3" borderId="12" xfId="0" applyFill="1" applyBorder="1"/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/>
    <xf numFmtId="0" fontId="0" fillId="0" borderId="37" xfId="0" applyBorder="1"/>
    <xf numFmtId="0" fontId="0" fillId="0" borderId="23" xfId="0" applyBorder="1"/>
    <xf numFmtId="3" fontId="0" fillId="0" borderId="23" xfId="0" applyNumberFormat="1" applyBorder="1" applyAlignment="1">
      <alignment horizontal="center"/>
    </xf>
    <xf numFmtId="3" fontId="0" fillId="0" borderId="24" xfId="0" applyNumberFormat="1" applyBorder="1"/>
    <xf numFmtId="3" fontId="0" fillId="4" borderId="2" xfId="0" applyNumberFormat="1" applyFill="1" applyBorder="1" applyAlignment="1">
      <alignment horizontal="center"/>
    </xf>
    <xf numFmtId="3" fontId="0" fillId="4" borderId="3" xfId="0" applyNumberFormat="1" applyFill="1" applyBorder="1"/>
    <xf numFmtId="0" fontId="0" fillId="10" borderId="0" xfId="0" applyFill="1"/>
    <xf numFmtId="0" fontId="35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5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3" borderId="35" xfId="0" applyFont="1" applyFill="1" applyBorder="1" applyAlignment="1">
      <alignment vertical="center"/>
    </xf>
    <xf numFmtId="3" fontId="5" fillId="3" borderId="35" xfId="0" applyNumberFormat="1" applyFont="1" applyFill="1" applyBorder="1" applyAlignment="1">
      <alignment horizontal="center" vertical="center" wrapText="1"/>
    </xf>
    <xf numFmtId="0" fontId="26" fillId="3" borderId="3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3" fontId="5" fillId="3" borderId="39" xfId="0" applyNumberFormat="1" applyFont="1" applyFill="1" applyBorder="1" applyAlignment="1">
      <alignment vertical="center" wrapText="1"/>
    </xf>
    <xf numFmtId="3" fontId="0" fillId="0" borderId="13" xfId="0" applyNumberFormat="1" applyBorder="1" applyAlignment="1">
      <alignment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5" xfId="0" applyNumberFormat="1" applyFont="1" applyFill="1" applyBorder="1" applyAlignment="1">
      <alignment vertical="center" wrapText="1"/>
    </xf>
    <xf numFmtId="0" fontId="36" fillId="4" borderId="31" xfId="0" applyFont="1" applyFill="1" applyBorder="1" applyAlignment="1">
      <alignment horizontal="right" vertical="center" wrapText="1"/>
    </xf>
    <xf numFmtId="164" fontId="5" fillId="4" borderId="31" xfId="0" applyNumberFormat="1" applyFont="1" applyFill="1" applyBorder="1" applyAlignment="1">
      <alignment horizontal="center" vertical="center" wrapText="1"/>
    </xf>
    <xf numFmtId="164" fontId="5" fillId="4" borderId="32" xfId="0" applyNumberFormat="1" applyFont="1" applyFill="1" applyBorder="1" applyAlignment="1">
      <alignment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vertical="center" wrapText="1"/>
    </xf>
    <xf numFmtId="3" fontId="0" fillId="0" borderId="12" xfId="0" applyNumberFormat="1" applyBorder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3" fontId="5" fillId="4" borderId="5" xfId="0" applyNumberFormat="1" applyFont="1" applyFill="1" applyBorder="1" applyAlignment="1">
      <alignment vertical="center" wrapText="1"/>
    </xf>
    <xf numFmtId="3" fontId="0" fillId="0" borderId="24" xfId="0" applyNumberFormat="1" applyBorder="1" applyAlignment="1">
      <alignment vertical="center" wrapText="1"/>
    </xf>
    <xf numFmtId="3" fontId="5" fillId="2" borderId="31" xfId="0" applyNumberFormat="1" applyFont="1" applyFill="1" applyBorder="1" applyAlignment="1">
      <alignment horizontal="center" vertical="center" wrapText="1"/>
    </xf>
    <xf numFmtId="3" fontId="5" fillId="2" borderId="32" xfId="0" applyNumberFormat="1" applyFont="1" applyFill="1" applyBorder="1" applyAlignment="1">
      <alignment vertical="center" wrapText="1"/>
    </xf>
    <xf numFmtId="0" fontId="36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vertical="center" wrapText="1"/>
    </xf>
    <xf numFmtId="3" fontId="5" fillId="9" borderId="2" xfId="0" applyNumberFormat="1" applyFont="1" applyFill="1" applyBorder="1" applyAlignment="1">
      <alignment horizontal="center" vertical="center" wrapText="1"/>
    </xf>
    <xf numFmtId="3" fontId="5" fillId="9" borderId="3" xfId="0" applyNumberFormat="1" applyFont="1" applyFill="1" applyBorder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0" fontId="5" fillId="4" borderId="8" xfId="0" applyFont="1" applyFill="1" applyBorder="1"/>
    <xf numFmtId="0" fontId="5" fillId="4" borderId="9" xfId="0" applyFont="1" applyFill="1" applyBorder="1"/>
    <xf numFmtId="0" fontId="5" fillId="4" borderId="6" xfId="0" applyFont="1" applyFill="1" applyBorder="1"/>
    <xf numFmtId="0" fontId="36" fillId="4" borderId="32" xfId="0" applyFont="1" applyFill="1" applyBorder="1" applyAlignment="1">
      <alignment horizontal="right" vertical="center" wrapText="1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Alignment="1">
      <alignment vertical="center"/>
    </xf>
    <xf numFmtId="3" fontId="0" fillId="0" borderId="12" xfId="0" applyNumberFormat="1" applyBorder="1"/>
    <xf numFmtId="0" fontId="5" fillId="0" borderId="12" xfId="0" applyFont="1" applyBorder="1"/>
    <xf numFmtId="0" fontId="5" fillId="4" borderId="12" xfId="0" applyFont="1" applyFill="1" applyBorder="1"/>
    <xf numFmtId="3" fontId="0" fillId="4" borderId="12" xfId="0" applyNumberFormat="1" applyFill="1" applyBorder="1"/>
    <xf numFmtId="0" fontId="0" fillId="4" borderId="12" xfId="0" applyFill="1" applyBorder="1"/>
    <xf numFmtId="0" fontId="39" fillId="0" borderId="0" xfId="2" applyFont="1" applyAlignment="1" applyProtection="1"/>
    <xf numFmtId="10" fontId="0" fillId="0" borderId="0" xfId="3" applyNumberFormat="1" applyFont="1"/>
    <xf numFmtId="0" fontId="5" fillId="12" borderId="0" xfId="0" applyFont="1" applyFill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6" fillId="13" borderId="0" xfId="0" applyFont="1" applyFill="1"/>
    <xf numFmtId="0" fontId="0" fillId="3" borderId="0" xfId="0" applyFill="1"/>
    <xf numFmtId="0" fontId="40" fillId="0" borderId="0" xfId="0" applyFont="1"/>
    <xf numFmtId="0" fontId="41" fillId="0" borderId="0" xfId="0" applyFont="1" applyAlignment="1">
      <alignment horizontal="left" vertical="top"/>
    </xf>
    <xf numFmtId="0" fontId="42" fillId="0" borderId="0" xfId="0" applyFont="1"/>
    <xf numFmtId="0" fontId="44" fillId="0" borderId="0" xfId="0" applyFont="1"/>
    <xf numFmtId="3" fontId="44" fillId="0" borderId="0" xfId="0" applyNumberFormat="1" applyFont="1"/>
    <xf numFmtId="0" fontId="41" fillId="0" borderId="0" xfId="0" applyFont="1"/>
    <xf numFmtId="3" fontId="41" fillId="0" borderId="0" xfId="0" applyNumberFormat="1" applyFont="1"/>
    <xf numFmtId="165" fontId="43" fillId="0" borderId="0" xfId="4" applyNumberFormat="1" applyFont="1" applyFill="1" applyBorder="1" applyAlignment="1" applyProtection="1">
      <alignment vertical="top"/>
    </xf>
    <xf numFmtId="0" fontId="41" fillId="0" borderId="0" xfId="4" applyNumberFormat="1" applyFont="1" applyFill="1" applyBorder="1" applyAlignment="1" applyProtection="1">
      <alignment horizontal="center" vertical="top"/>
    </xf>
    <xf numFmtId="0" fontId="38" fillId="6" borderId="0" xfId="0" applyFont="1" applyFill="1" applyAlignment="1">
      <alignment horizontal="left" vertical="top"/>
    </xf>
    <xf numFmtId="0" fontId="0" fillId="3" borderId="11" xfId="0" applyFill="1" applyBorder="1" applyAlignment="1">
      <alignment horizontal="center"/>
    </xf>
    <xf numFmtId="0" fontId="0" fillId="3" borderId="17" xfId="0" applyFill="1" applyBorder="1"/>
    <xf numFmtId="0" fontId="0" fillId="3" borderId="11" xfId="0" applyFill="1" applyBorder="1"/>
    <xf numFmtId="3" fontId="0" fillId="0" borderId="13" xfId="0" applyNumberFormat="1" applyBorder="1" applyAlignment="1">
      <alignment horizontal="right"/>
    </xf>
    <xf numFmtId="3" fontId="0" fillId="4" borderId="3" xfId="0" applyNumberFormat="1" applyFill="1" applyBorder="1" applyAlignment="1">
      <alignment horizontal="right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3" fontId="0" fillId="4" borderId="12" xfId="0" applyNumberFormat="1" applyFill="1" applyBorder="1" applyAlignment="1">
      <alignment horizontal="center"/>
    </xf>
    <xf numFmtId="3" fontId="5" fillId="4" borderId="12" xfId="0" applyNumberFormat="1" applyFont="1" applyFill="1" applyBorder="1"/>
    <xf numFmtId="3" fontId="0" fillId="4" borderId="0" xfId="0" applyNumberFormat="1" applyFill="1"/>
    <xf numFmtId="0" fontId="5" fillId="4" borderId="41" xfId="0" applyFont="1" applyFill="1" applyBorder="1" applyAlignment="1">
      <alignment horizontal="center"/>
    </xf>
    <xf numFmtId="0" fontId="5" fillId="4" borderId="42" xfId="0" applyFont="1" applyFill="1" applyBorder="1"/>
    <xf numFmtId="0" fontId="5" fillId="4" borderId="43" xfId="0" applyFont="1" applyFill="1" applyBorder="1"/>
    <xf numFmtId="3" fontId="0" fillId="0" borderId="5" xfId="0" applyNumberFormat="1" applyBorder="1"/>
    <xf numFmtId="0" fontId="7" fillId="5" borderId="43" xfId="0" applyFont="1" applyFill="1" applyBorder="1"/>
    <xf numFmtId="3" fontId="7" fillId="5" borderId="45" xfId="0" applyNumberFormat="1" applyFont="1" applyFill="1" applyBorder="1"/>
    <xf numFmtId="0" fontId="0" fillId="0" borderId="5" xfId="0" applyBorder="1"/>
    <xf numFmtId="0" fontId="5" fillId="4" borderId="46" xfId="0" applyFont="1" applyFill="1" applyBorder="1"/>
    <xf numFmtId="0" fontId="5" fillId="4" borderId="47" xfId="0" applyFont="1" applyFill="1" applyBorder="1"/>
    <xf numFmtId="0" fontId="5" fillId="0" borderId="48" xfId="0" applyFont="1" applyBorder="1"/>
    <xf numFmtId="0" fontId="5" fillId="0" borderId="13" xfId="0" applyFont="1" applyBorder="1"/>
    <xf numFmtId="0" fontId="0" fillId="4" borderId="21" xfId="0" applyFill="1" applyBorder="1"/>
    <xf numFmtId="3" fontId="0" fillId="4" borderId="5" xfId="0" applyNumberFormat="1" applyFill="1" applyBorder="1"/>
    <xf numFmtId="0" fontId="0" fillId="4" borderId="48" xfId="0" applyFill="1" applyBorder="1"/>
    <xf numFmtId="0" fontId="5" fillId="4" borderId="13" xfId="0" applyFont="1" applyFill="1" applyBorder="1"/>
    <xf numFmtId="0" fontId="5" fillId="4" borderId="10" xfId="0" applyFont="1" applyFill="1" applyBorder="1"/>
    <xf numFmtId="3" fontId="5" fillId="4" borderId="13" xfId="0" applyNumberFormat="1" applyFont="1" applyFill="1" applyBorder="1"/>
    <xf numFmtId="0" fontId="7" fillId="5" borderId="7" xfId="0" applyFont="1" applyFill="1" applyBorder="1"/>
    <xf numFmtId="3" fontId="7" fillId="5" borderId="4" xfId="0" applyNumberFormat="1" applyFont="1" applyFill="1" applyBorder="1"/>
    <xf numFmtId="3" fontId="7" fillId="5" borderId="49" xfId="0" applyNumberFormat="1" applyFont="1" applyFill="1" applyBorder="1"/>
    <xf numFmtId="0" fontId="26" fillId="4" borderId="1" xfId="0" applyFont="1" applyFill="1" applyBorder="1" applyAlignment="1">
      <alignment horizontal="center"/>
    </xf>
    <xf numFmtId="0" fontId="26" fillId="4" borderId="2" xfId="0" applyFont="1" applyFill="1" applyBorder="1" applyAlignment="1">
      <alignment horizontal="center"/>
    </xf>
    <xf numFmtId="0" fontId="5" fillId="13" borderId="0" xfId="0" applyFont="1" applyFill="1"/>
    <xf numFmtId="0" fontId="0" fillId="13" borderId="0" xfId="0" applyFill="1"/>
    <xf numFmtId="0" fontId="5" fillId="3" borderId="0" xfId="0" applyFont="1" applyFill="1"/>
    <xf numFmtId="0" fontId="26" fillId="3" borderId="0" xfId="0" applyFont="1" applyFill="1"/>
    <xf numFmtId="0" fontId="1" fillId="0" borderId="18" xfId="0" applyFont="1" applyBorder="1" applyAlignment="1" applyProtection="1">
      <alignment vertical="center" wrapText="1"/>
      <protection locked="0"/>
    </xf>
    <xf numFmtId="0" fontId="5" fillId="0" borderId="1" xfId="0" applyFont="1" applyBorder="1"/>
    <xf numFmtId="0" fontId="0" fillId="0" borderId="2" xfId="0" applyBorder="1"/>
    <xf numFmtId="3" fontId="5" fillId="0" borderId="32" xfId="0" applyNumberFormat="1" applyFont="1" applyBorder="1"/>
    <xf numFmtId="3" fontId="5" fillId="0" borderId="3" xfId="0" applyNumberFormat="1" applyFont="1" applyBorder="1"/>
    <xf numFmtId="0" fontId="5" fillId="0" borderId="50" xfId="0" applyFont="1" applyBorder="1"/>
    <xf numFmtId="0" fontId="0" fillId="0" borderId="51" xfId="0" applyBorder="1"/>
    <xf numFmtId="0" fontId="0" fillId="0" borderId="41" xfId="0" applyBorder="1"/>
    <xf numFmtId="0" fontId="0" fillId="0" borderId="4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50" xfId="0" applyFont="1" applyBorder="1" applyAlignment="1">
      <alignment wrapText="1"/>
    </xf>
    <xf numFmtId="0" fontId="45" fillId="0" borderId="0" xfId="0" applyFont="1"/>
    <xf numFmtId="0" fontId="6" fillId="10" borderId="40" xfId="0" applyFont="1" applyFill="1" applyBorder="1" applyAlignment="1" applyProtection="1">
      <alignment vertical="center"/>
      <protection hidden="1"/>
    </xf>
    <xf numFmtId="0" fontId="6" fillId="10" borderId="40" xfId="0" applyFont="1" applyFill="1" applyBorder="1" applyAlignment="1">
      <alignment vertical="center"/>
    </xf>
    <xf numFmtId="0" fontId="0" fillId="6" borderId="0" xfId="0" applyFill="1" applyAlignment="1">
      <alignment horizontal="left" indent="1"/>
    </xf>
    <xf numFmtId="0" fontId="0" fillId="6" borderId="52" xfId="0" applyFill="1" applyBorder="1"/>
    <xf numFmtId="0" fontId="46" fillId="6" borderId="52" xfId="0" applyFont="1" applyFill="1" applyBorder="1" applyAlignment="1">
      <alignment horizontal="left" vertical="top"/>
    </xf>
    <xf numFmtId="0" fontId="46" fillId="6" borderId="53" xfId="0" applyFont="1" applyFill="1" applyBorder="1" applyAlignment="1">
      <alignment horizontal="left" vertical="top"/>
    </xf>
    <xf numFmtId="0" fontId="47" fillId="6" borderId="50" xfId="0" applyFont="1" applyFill="1" applyBorder="1" applyAlignment="1">
      <alignment horizontal="center"/>
    </xf>
    <xf numFmtId="3" fontId="34" fillId="10" borderId="12" xfId="1" applyNumberFormat="1" applyFont="1" applyFill="1" applyBorder="1" applyAlignment="1" applyProtection="1">
      <alignment horizontal="center"/>
    </xf>
    <xf numFmtId="3" fontId="0" fillId="10" borderId="12" xfId="0" applyNumberFormat="1" applyFill="1" applyBorder="1" applyAlignment="1">
      <alignment horizontal="center"/>
    </xf>
    <xf numFmtId="0" fontId="48" fillId="10" borderId="2" xfId="0" applyFont="1" applyFill="1" applyBorder="1" applyAlignment="1" applyProtection="1">
      <alignment vertical="center"/>
      <protection hidden="1"/>
    </xf>
    <xf numFmtId="0" fontId="48" fillId="10" borderId="2" xfId="0" applyFont="1" applyFill="1" applyBorder="1" applyAlignment="1">
      <alignment vertical="center"/>
    </xf>
    <xf numFmtId="0" fontId="49" fillId="0" borderId="0" xfId="0" applyFont="1"/>
    <xf numFmtId="3" fontId="0" fillId="0" borderId="54" xfId="1" applyNumberFormat="1" applyFont="1" applyBorder="1"/>
    <xf numFmtId="3" fontId="0" fillId="0" borderId="23" xfId="1" applyNumberFormat="1" applyFont="1" applyBorder="1"/>
    <xf numFmtId="3" fontId="1" fillId="0" borderId="24" xfId="0" applyNumberFormat="1" applyFont="1" applyBorder="1" applyAlignment="1">
      <alignment vertical="center" wrapText="1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44" xfId="0" applyFont="1" applyFill="1" applyBorder="1" applyAlignment="1">
      <alignment horizontal="center"/>
    </xf>
    <xf numFmtId="0" fontId="2" fillId="2" borderId="27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  <xf numFmtId="0" fontId="2" fillId="2" borderId="36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center" vertical="center"/>
    </xf>
    <xf numFmtId="0" fontId="26" fillId="2" borderId="40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/>
    </xf>
    <xf numFmtId="0" fontId="26" fillId="4" borderId="2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5" fillId="3" borderId="35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5" fillId="10" borderId="8" xfId="0" applyFont="1" applyFill="1" applyBorder="1" applyAlignment="1">
      <alignment vertical="center" wrapText="1"/>
    </xf>
    <xf numFmtId="0" fontId="5" fillId="10" borderId="9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4" borderId="28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40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40" xfId="0" applyFont="1" applyFill="1" applyBorder="1" applyAlignment="1">
      <alignment horizontal="center" vertical="top" wrapText="1"/>
    </xf>
    <xf numFmtId="0" fontId="6" fillId="10" borderId="2" xfId="0" applyFont="1" applyFill="1" applyBorder="1" applyAlignment="1">
      <alignment horizontal="center" vertical="center"/>
    </xf>
    <xf numFmtId="3" fontId="26" fillId="9" borderId="1" xfId="0" applyNumberFormat="1" applyFont="1" applyFill="1" applyBorder="1" applyAlignment="1">
      <alignment horizontal="center" vertical="center" wrapText="1"/>
    </xf>
    <xf numFmtId="3" fontId="26" fillId="9" borderId="2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/>
    </xf>
    <xf numFmtId="0" fontId="37" fillId="0" borderId="10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</cellXfs>
  <cellStyles count="5">
    <cellStyle name="Comma 2" xfId="4" xr:uid="{9200AA31-5140-4285-B981-2E9348B7F259}"/>
    <cellStyle name="Hyperlink" xfId="2" builtinId="8"/>
    <cellStyle name="Komma" xfId="1" builtinId="3"/>
    <cellStyle name="Procent" xfId="3" builtinId="5"/>
    <cellStyle name="Standaard" xfId="0" builtinId="0"/>
  </cellStyles>
  <dxfs count="60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rgb="FFFFD9D9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colors>
    <mruColors>
      <color rgb="FFFFD9D9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7FB5258-F506-4AF3-9DF0-C6AB789F016F}" name="Tabel3" displayName="Tabel3" ref="A4:M99" totalsRowShown="0">
  <autoFilter ref="A4:M99" xr:uid="{77FB5258-F506-4AF3-9DF0-C6AB789F016F}"/>
  <tableColumns count="13">
    <tableColumn id="1" xr3:uid="{64925973-357F-4641-89D4-79923A0141E3}" name="Partner nummer"/>
    <tableColumn id="2" xr3:uid="{C22AAC55-6923-4340-9698-34C83D390491}" name="Partner"/>
    <tableColumn id="3" xr3:uid="{3ACC5A23-E3ED-431F-A11E-0425E61E6D08}" name="Type onderneming"/>
    <tableColumn id="4" xr3:uid="{B1DD3B7D-C701-4ED7-839C-2247B7478D1C}" name="Jaar 2027"/>
    <tableColumn id="5" xr3:uid="{6EDD5162-39E2-449B-BAE1-E3484932077D}" name="Jaar 2028"/>
    <tableColumn id="6" xr3:uid="{D23EA131-16EC-41DA-A380-7C28D5E62EC8}" name="Jaar 2029"/>
    <tableColumn id="9" xr3:uid="{B3047C7D-0AD2-4DA8-BE7E-228418F7C04C}" name="Totaal kosten"/>
    <tableColumn id="10" xr3:uid="{AAC5264F-E0F6-4814-BF47-F08343A31524}" name="2"/>
    <tableColumn id="11" xr3:uid="{70901C0A-B8F5-4A66-AC2F-8A4E6E9F95E3}" name="Type bijdrage"/>
    <tableColumn id="12" xr3:uid="{3E1FD53E-8201-4E9B-8163-94B875BD02DD}" name="2027" dataDxfId="59"/>
    <tableColumn id="13" xr3:uid="{F7A2868D-440C-421C-BC0E-8198FE3C9375}" name="2028" dataDxfId="58"/>
    <tableColumn id="14" xr3:uid="{CA074E38-2B37-415A-9DDC-DBDE861833F1}" name="2029" dataDxfId="57"/>
    <tableColumn id="17" xr3:uid="{6E1EF687-F4C0-47B2-B802-930EA8990362}" name="Totaal financiering" dataDxfId="5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vo.nl/subsidie-en-financieringswijzer/subsidiespelregels/ministeries/ministerie-van-economische-zaken-en-klimaat" TargetMode="External"/><Relationship Id="rId1" Type="http://schemas.openxmlformats.org/officeDocument/2006/relationships/hyperlink" Target="https://www.rvo.nl/subsidies-regelingen/subsidiespelregels/subsidiabele-kosten/kosten-derden-en-uitbested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rvo.nl/subsidies-financiering/pps-innovatie/definities" TargetMode="External"/><Relationship Id="rId1" Type="http://schemas.openxmlformats.org/officeDocument/2006/relationships/hyperlink" Target="https://www.kia-landbouwwatervoedsel.nl/wp-content/uploads/Q-en-A-pps-call-2024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C85"/>
  <sheetViews>
    <sheetView workbookViewId="0"/>
  </sheetViews>
  <sheetFormatPr defaultColWidth="8.85546875" defaultRowHeight="16.149999999999999" zeroHeight="1"/>
  <cols>
    <col min="1" max="15" width="10.85546875" style="67" customWidth="1"/>
    <col min="16" max="16" width="10.85546875" style="53" customWidth="1"/>
    <col min="17" max="16382" width="8.85546875" hidden="1" customWidth="1"/>
    <col min="16383" max="16383" width="3.7109375" hidden="1" customWidth="1"/>
    <col min="16384" max="16384" width="3.85546875" hidden="1" customWidth="1"/>
  </cols>
  <sheetData>
    <row r="1" spans="1:29" ht="18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29" ht="14.4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29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29" ht="14.45">
      <c r="A4" s="156" t="s">
        <v>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29" ht="0.6" customHeight="1">
      <c r="A5" s="53" t="s">
        <v>3</v>
      </c>
      <c r="B5" s="50"/>
      <c r="C5" s="53"/>
      <c r="D5" s="54" t="s">
        <v>4</v>
      </c>
      <c r="E5" s="55"/>
      <c r="F5" s="53"/>
      <c r="G5" s="53"/>
      <c r="H5" s="53"/>
      <c r="I5" s="53"/>
      <c r="J5" s="53"/>
      <c r="K5" s="53"/>
      <c r="L5" s="53"/>
      <c r="M5" s="53"/>
      <c r="N5" s="56"/>
      <c r="O5" s="56"/>
      <c r="P5" s="56"/>
      <c r="AC5" t="s">
        <v>5</v>
      </c>
    </row>
    <row r="6" spans="1:29" ht="14.4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AC6" t="s">
        <v>6</v>
      </c>
    </row>
    <row r="7" spans="1:29">
      <c r="A7" s="51" t="s">
        <v>7</v>
      </c>
      <c r="B7" s="57"/>
      <c r="C7" s="58"/>
      <c r="D7" s="58"/>
      <c r="E7" s="5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29">
      <c r="A8" s="51" t="s">
        <v>8</v>
      </c>
      <c r="B8" s="57"/>
      <c r="C8" s="58"/>
      <c r="D8" s="58"/>
      <c r="E8" s="5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</row>
    <row r="9" spans="1:29" ht="14.45">
      <c r="A9" s="50" t="s">
        <v>9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</row>
    <row r="10" spans="1:29" ht="14.45">
      <c r="A10" s="50" t="s">
        <v>10</v>
      </c>
      <c r="B10" s="50"/>
      <c r="C10" s="50"/>
      <c r="D10" s="56"/>
      <c r="E10" s="56"/>
      <c r="F10" s="56"/>
      <c r="G10" s="56"/>
      <c r="H10" s="56"/>
      <c r="I10" s="56"/>
      <c r="J10" s="56"/>
      <c r="K10" s="56"/>
      <c r="L10" s="69"/>
      <c r="M10" s="69"/>
      <c r="N10" s="69"/>
      <c r="O10" s="69"/>
      <c r="P10" s="69"/>
    </row>
    <row r="11" spans="1:29" ht="14.45">
      <c r="A11" s="69" t="s">
        <v>11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56"/>
      <c r="M11" s="56"/>
      <c r="N11" s="56"/>
      <c r="O11" s="56"/>
      <c r="P11" s="56"/>
    </row>
    <row r="12" spans="1:29" ht="14.45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</row>
    <row r="13" spans="1:29" ht="14.45">
      <c r="A13" s="50" t="s">
        <v>12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</row>
    <row r="14" spans="1:29" ht="14.45">
      <c r="A14" s="50" t="s">
        <v>13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</row>
    <row r="15" spans="1:29" ht="14.45">
      <c r="A15" s="50" t="s">
        <v>14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</row>
    <row r="16" spans="1:29" ht="14.45">
      <c r="A16" s="50" t="s">
        <v>15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 spans="1:19" ht="14.45">
      <c r="A17" s="50" t="s">
        <v>16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 spans="1:19" ht="14.45">
      <c r="A18" s="50" t="s">
        <v>17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</row>
    <row r="19" spans="1:19" ht="14.45">
      <c r="A19" s="50" t="s">
        <v>18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</row>
    <row r="20" spans="1:19" ht="14.45">
      <c r="A20" s="59" t="s">
        <v>19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</row>
    <row r="21" spans="1:19" ht="14.45">
      <c r="A21" s="50" t="s">
        <v>20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9" ht="22.9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S22" s="60" t="s">
        <v>22</v>
      </c>
    </row>
    <row r="23" spans="1:19" ht="14.45">
      <c r="A23" s="50" t="s">
        <v>23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1:19" ht="14.45">
      <c r="A24" s="50"/>
      <c r="B24" s="50"/>
      <c r="C24" s="50"/>
      <c r="D24" s="50"/>
      <c r="E24" s="50"/>
      <c r="F24" s="50"/>
      <c r="G24" s="50"/>
      <c r="H24" s="50"/>
      <c r="I24" s="48"/>
      <c r="J24" s="50"/>
      <c r="K24" s="50"/>
      <c r="L24" s="50"/>
      <c r="M24" s="50"/>
      <c r="N24" s="50"/>
      <c r="O24" s="50"/>
      <c r="P24" s="50"/>
    </row>
    <row r="25" spans="1:19">
      <c r="A25" s="51" t="s">
        <v>24</v>
      </c>
      <c r="B25" s="57"/>
      <c r="C25" s="58"/>
      <c r="D25" s="58"/>
      <c r="E25" s="58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19" ht="14.45">
      <c r="A26" s="70" t="s">
        <v>25</v>
      </c>
      <c r="B26" s="50"/>
      <c r="C26" s="50"/>
      <c r="D26" s="50"/>
      <c r="E26" s="50"/>
      <c r="F26" s="50"/>
      <c r="G26" s="50"/>
      <c r="H26" s="50"/>
      <c r="I26" s="48"/>
      <c r="J26" s="50"/>
      <c r="K26" s="50"/>
      <c r="L26" s="50"/>
      <c r="M26" s="50"/>
      <c r="N26" s="50"/>
      <c r="O26" s="50"/>
      <c r="P26" s="50"/>
    </row>
    <row r="27" spans="1:19" ht="14.45">
      <c r="A27" s="50" t="s">
        <v>26</v>
      </c>
      <c r="B27" s="50"/>
      <c r="C27" s="50"/>
      <c r="D27" s="50"/>
      <c r="E27" s="50"/>
      <c r="F27" s="50"/>
      <c r="G27" s="50"/>
      <c r="H27" s="50"/>
      <c r="I27" s="48"/>
      <c r="J27" s="50"/>
      <c r="K27" s="50"/>
      <c r="L27" s="50"/>
      <c r="M27" s="50"/>
      <c r="N27" s="50"/>
      <c r="O27" s="50"/>
      <c r="P27" s="50"/>
    </row>
    <row r="28" spans="1:19" ht="14.45">
      <c r="A28" s="50" t="s">
        <v>27</v>
      </c>
      <c r="B28" s="50"/>
      <c r="C28" s="50"/>
      <c r="D28" s="50"/>
      <c r="E28" s="50"/>
      <c r="F28" s="50"/>
      <c r="G28" s="50"/>
      <c r="H28" s="50"/>
      <c r="I28" s="48"/>
      <c r="J28" s="50"/>
      <c r="K28" s="50"/>
      <c r="L28" s="50"/>
      <c r="M28" s="50"/>
      <c r="N28" s="50"/>
      <c r="O28" s="50"/>
      <c r="P28" s="50"/>
    </row>
    <row r="29" spans="1:19" ht="14.45">
      <c r="A29" s="50" t="s">
        <v>28</v>
      </c>
      <c r="B29" s="50"/>
      <c r="C29" s="50"/>
      <c r="D29" s="50"/>
      <c r="E29" s="50"/>
      <c r="F29" s="50"/>
      <c r="G29" s="50"/>
      <c r="H29" s="50"/>
      <c r="I29" s="48"/>
      <c r="J29" s="50"/>
      <c r="K29" s="50"/>
      <c r="L29" s="50"/>
      <c r="M29" s="50"/>
      <c r="N29" s="50"/>
      <c r="O29" s="50"/>
      <c r="P29" s="50"/>
    </row>
    <row r="30" spans="1:19" ht="14.45">
      <c r="A30" s="50"/>
      <c r="B30" s="50"/>
      <c r="C30" s="50"/>
      <c r="D30" s="50"/>
      <c r="E30" s="50"/>
      <c r="F30" s="50"/>
      <c r="G30" s="50"/>
      <c r="H30" s="50"/>
      <c r="I30" s="48"/>
      <c r="J30" s="50"/>
      <c r="K30" s="50"/>
      <c r="L30" s="50"/>
      <c r="M30" s="50"/>
      <c r="N30" s="50"/>
      <c r="O30" s="50"/>
      <c r="P30" s="50"/>
    </row>
    <row r="31" spans="1:19">
      <c r="A31" s="61" t="s">
        <v>29</v>
      </c>
      <c r="B31" s="57"/>
      <c r="C31" s="58"/>
      <c r="D31" s="58"/>
      <c r="E31" s="58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</row>
    <row r="32" spans="1:19" ht="14.45">
      <c r="A32" s="62" t="s">
        <v>30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1:16" ht="14.45">
      <c r="A33" s="64" t="s">
        <v>31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</row>
    <row r="34" spans="1:16" ht="14.45">
      <c r="A34" s="50" t="s">
        <v>32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</row>
    <row r="35" spans="1:16" ht="14.45">
      <c r="A35" s="50" t="s">
        <v>33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</row>
    <row r="36" spans="1:16" ht="14.45">
      <c r="A36" s="63" t="s">
        <v>34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</row>
    <row r="37" spans="1:16" ht="14.45">
      <c r="A37" s="50" t="s">
        <v>35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</row>
    <row r="38" spans="1:16" ht="14.45">
      <c r="A38" s="4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</row>
    <row r="39" spans="1:16">
      <c r="A39" s="61" t="s">
        <v>36</v>
      </c>
      <c r="B39" s="57"/>
      <c r="C39" s="58"/>
      <c r="D39" s="58"/>
      <c r="E39" s="58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</row>
    <row r="40" spans="1:16" ht="14.45">
      <c r="A40" s="62" t="s">
        <v>37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</row>
    <row r="41" spans="1:16" ht="14.45">
      <c r="A41" s="50" t="s">
        <v>38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</row>
    <row r="42" spans="1:16" ht="14.45">
      <c r="A42" s="50" t="s">
        <v>39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</row>
    <row r="43" spans="1:16" ht="14.45">
      <c r="A43" s="50" t="s">
        <v>40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</row>
    <row r="44" spans="1:16" ht="14.45">
      <c r="A44" s="50" t="s">
        <v>41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1:16" ht="14.45">
      <c r="A45" s="48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</row>
    <row r="46" spans="1:16">
      <c r="A46" s="61" t="s">
        <v>42</v>
      </c>
      <c r="B46" s="57"/>
      <c r="C46" s="58"/>
      <c r="D46" s="58"/>
      <c r="E46" s="58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spans="1:16" ht="14.45">
      <c r="A47" s="62" t="s">
        <v>43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</row>
    <row r="48" spans="1:16" ht="14.45">
      <c r="A48" s="50" t="s">
        <v>44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</row>
    <row r="49" spans="1:16" ht="14.45">
      <c r="A49" s="50" t="s">
        <v>45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</row>
    <row r="50" spans="1:16" ht="14.45">
      <c r="A50" s="50" t="s">
        <v>46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</row>
    <row r="51" spans="1:16" ht="14.4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</row>
    <row r="52" spans="1:16" ht="14.45">
      <c r="A52" s="62" t="s">
        <v>47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</row>
    <row r="53" spans="1:16" ht="14.45">
      <c r="A53" s="50" t="s">
        <v>48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</row>
    <row r="54" spans="1:16" ht="14.45">
      <c r="A54" s="50" t="s">
        <v>49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</row>
    <row r="55" spans="1:16" ht="14.45">
      <c r="A55" s="50"/>
      <c r="B55" s="50"/>
      <c r="C55" s="50"/>
      <c r="D55" s="50"/>
      <c r="E55" s="50"/>
      <c r="F55" s="50"/>
      <c r="G55" s="50"/>
      <c r="H55" s="50"/>
      <c r="I55" s="48"/>
      <c r="J55" s="50"/>
      <c r="K55" s="50"/>
      <c r="L55" s="50"/>
      <c r="M55" s="50"/>
      <c r="N55" s="50"/>
      <c r="O55" s="50"/>
      <c r="P55" s="50"/>
    </row>
    <row r="56" spans="1:16">
      <c r="A56" s="51" t="s">
        <v>50</v>
      </c>
      <c r="B56" s="57"/>
      <c r="C56" s="58"/>
      <c r="D56" s="58"/>
      <c r="E56" s="58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</row>
    <row r="57" spans="1:16" ht="14.45">
      <c r="A57" s="50" t="s">
        <v>51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</row>
    <row r="58" spans="1:16" ht="14.45">
      <c r="A58" s="65" t="s">
        <v>52</v>
      </c>
      <c r="B58" s="50" t="s">
        <v>53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</row>
    <row r="59" spans="1:16" ht="14.45">
      <c r="A59" s="65" t="s">
        <v>52</v>
      </c>
      <c r="B59" s="50" t="s">
        <v>54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</row>
    <row r="60" spans="1:16" ht="14.45">
      <c r="A60" s="65"/>
      <c r="B60" s="50" t="s">
        <v>55</v>
      </c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</row>
    <row r="61" spans="1:16" ht="14.45">
      <c r="A61" s="65" t="s">
        <v>52</v>
      </c>
      <c r="B61" s="50" t="s">
        <v>56</v>
      </c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</row>
    <row r="62" spans="1:16" ht="14.45">
      <c r="A62" s="65" t="s">
        <v>52</v>
      </c>
      <c r="B62" s="50" t="s">
        <v>57</v>
      </c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</row>
    <row r="63" spans="1:16" ht="14.45">
      <c r="A63" s="65"/>
      <c r="B63" s="50" t="s">
        <v>58</v>
      </c>
      <c r="C63" s="50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4.45" hidden="1">
      <c r="A64" s="1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</row>
    <row r="65" spans="1:16" ht="14.45" hidden="1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</row>
    <row r="66" spans="1:16" hidden="1">
      <c r="P66" s="67"/>
    </row>
    <row r="67" spans="1:16" s="50" customFormat="1" hidden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8"/>
    </row>
    <row r="68" spans="1:16" hidden="1">
      <c r="P68" s="68"/>
    </row>
    <row r="69" spans="1:16" ht="30" hidden="1" customHeight="1">
      <c r="P69" s="68"/>
    </row>
    <row r="70" spans="1:16" ht="30" hidden="1" customHeight="1"/>
    <row r="71" spans="1:16" ht="30" hidden="1" customHeight="1"/>
    <row r="72" spans="1:16" ht="30" hidden="1" customHeight="1"/>
    <row r="73" spans="1:16" ht="30" hidden="1" customHeight="1"/>
    <row r="74" spans="1:16"/>
    <row r="75" spans="1:16"/>
    <row r="76" spans="1:16"/>
    <row r="77" spans="1:16"/>
    <row r="78" spans="1:16"/>
    <row r="79" spans="1:16"/>
    <row r="80" spans="1:16"/>
    <row r="81"/>
    <row r="82"/>
    <row r="83"/>
    <row r="84"/>
    <row r="85"/>
  </sheetData>
  <hyperlinks>
    <hyperlink ref="A33" r:id="rId1" display="https://www.rvo.nl/subsidies-regelingen/subsidiespelregels/subsidiabele-kosten/kosten-derden-en-uitbesteding" xr:uid="{00000000-0004-0000-0900-000000000000}"/>
    <hyperlink ref="D5" r:id="rId2" xr:uid="{00000000-0004-0000-0900-000001000000}"/>
  </hyperlink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4101-169F-4C51-9BFC-026848916AD5}">
  <dimension ref="A1:L18"/>
  <sheetViews>
    <sheetView workbookViewId="0">
      <selection activeCell="F18" sqref="F18"/>
    </sheetView>
  </sheetViews>
  <sheetFormatPr defaultRowHeight="14.45"/>
  <sheetData>
    <row r="1" spans="1:12" ht="18">
      <c r="A1" s="22" t="s">
        <v>59</v>
      </c>
      <c r="B1" s="22"/>
      <c r="C1" s="22"/>
      <c r="D1" s="22"/>
      <c r="E1" s="22"/>
      <c r="F1" s="22"/>
      <c r="G1" s="23"/>
      <c r="H1" s="23"/>
      <c r="I1" s="72"/>
      <c r="J1" s="72"/>
      <c r="K1" s="72"/>
      <c r="L1" s="72"/>
    </row>
    <row r="2" spans="1:1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15.6">
      <c r="A4" s="24" t="s">
        <v>60</v>
      </c>
      <c r="B4" s="24"/>
      <c r="C4" s="24"/>
      <c r="D4" s="24"/>
      <c r="E4" s="24"/>
      <c r="F4" s="24"/>
      <c r="G4" s="24"/>
      <c r="H4" s="24"/>
      <c r="I4" s="72"/>
      <c r="J4" s="72"/>
      <c r="K4" s="72"/>
      <c r="L4" s="72"/>
    </row>
    <row r="5" spans="1:12">
      <c r="A5" s="71" t="s">
        <v>61</v>
      </c>
      <c r="B5" s="71"/>
      <c r="C5" s="71"/>
      <c r="D5" s="71"/>
      <c r="E5" s="71"/>
      <c r="F5" s="71"/>
      <c r="G5" s="71"/>
      <c r="H5" s="74">
        <v>0.6</v>
      </c>
      <c r="I5" s="72"/>
      <c r="J5" s="72"/>
      <c r="K5" s="72"/>
      <c r="L5" s="72"/>
    </row>
    <row r="6" spans="1:12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</row>
    <row r="7" spans="1:12">
      <c r="A7" s="71" t="s">
        <v>62</v>
      </c>
      <c r="B7" s="71"/>
      <c r="C7" s="71"/>
      <c r="D7" s="71"/>
      <c r="E7" s="71"/>
      <c r="F7" s="71"/>
      <c r="G7" s="71"/>
      <c r="H7" s="74">
        <v>0.8</v>
      </c>
      <c r="I7" s="72"/>
      <c r="J7" s="72"/>
      <c r="K7" s="72"/>
      <c r="L7" s="72"/>
    </row>
    <row r="8" spans="1:12">
      <c r="A8" s="73"/>
      <c r="B8" s="73"/>
      <c r="C8" s="73"/>
      <c r="D8" s="73"/>
      <c r="E8" s="73"/>
      <c r="F8" s="73"/>
      <c r="G8" s="73"/>
      <c r="H8" s="73"/>
      <c r="I8" s="72"/>
      <c r="J8" s="72"/>
      <c r="K8" s="72"/>
      <c r="L8" s="72"/>
    </row>
    <row r="9" spans="1:12">
      <c r="A9" s="71" t="s">
        <v>63</v>
      </c>
      <c r="B9" s="71"/>
      <c r="C9" s="71"/>
      <c r="D9" s="71"/>
      <c r="E9" s="71"/>
      <c r="F9" s="71"/>
      <c r="G9" s="71"/>
      <c r="H9" s="74">
        <v>0.5</v>
      </c>
      <c r="I9" s="72"/>
      <c r="J9" s="72"/>
      <c r="K9" s="72"/>
      <c r="L9" s="72"/>
    </row>
    <row r="10" spans="1:12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</row>
    <row r="11" spans="1:12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</row>
    <row r="12" spans="1:12">
      <c r="A12" s="210" t="s">
        <v>2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</row>
    <row r="13" spans="1:12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</row>
    <row r="14" spans="1:12">
      <c r="A14" s="210" t="s">
        <v>64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</row>
    <row r="15" spans="1:12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12">
      <c r="A16" s="210" t="s">
        <v>65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</row>
    <row r="17" spans="1:12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</row>
    <row r="18" spans="1:12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8BE2-1F7C-4A2A-9807-693F48E26C35}">
  <sheetPr>
    <tabColor rgb="FFFFC000"/>
  </sheetPr>
  <dimension ref="A1:AA99"/>
  <sheetViews>
    <sheetView zoomScale="90" zoomScaleNormal="90" workbookViewId="0">
      <selection activeCell="P35" sqref="P35"/>
    </sheetView>
  </sheetViews>
  <sheetFormatPr defaultRowHeight="14.45"/>
  <cols>
    <col min="1" max="1" width="16.7109375" customWidth="1"/>
    <col min="2" max="2" width="20.5703125" customWidth="1"/>
    <col min="3" max="3" width="36.7109375" customWidth="1"/>
    <col min="4" max="4" width="12.85546875" bestFit="1" customWidth="1"/>
    <col min="7" max="7" width="14.28515625" customWidth="1"/>
    <col min="8" max="8" width="15.85546875" customWidth="1"/>
    <col min="9" max="9" width="14.28515625" customWidth="1"/>
    <col min="13" max="13" width="18.42578125" customWidth="1"/>
    <col min="16" max="16" width="56.140625" bestFit="1" customWidth="1"/>
    <col min="17" max="17" width="11.28515625" customWidth="1"/>
    <col min="19" max="21" width="22.140625" customWidth="1"/>
  </cols>
  <sheetData>
    <row r="1" spans="1:27" ht="15.6">
      <c r="A1" s="9" t="s">
        <v>66</v>
      </c>
      <c r="B1" s="9" t="str">
        <f>deelnemers!B2</f>
        <v>invullen als beschikbaar</v>
      </c>
    </row>
    <row r="2" spans="1:27" ht="15.6">
      <c r="A2" s="9" t="s">
        <v>67</v>
      </c>
      <c r="B2" s="9">
        <f>deelnemers!B3</f>
        <v>0</v>
      </c>
      <c r="D2" t="s">
        <v>68</v>
      </c>
      <c r="H2" t="s">
        <v>69</v>
      </c>
      <c r="J2" t="s">
        <v>70</v>
      </c>
    </row>
    <row r="3" spans="1:27" ht="16.149999999999999">
      <c r="P3" s="6" t="s">
        <v>71</v>
      </c>
      <c r="T3" s="148"/>
      <c r="U3" s="148"/>
      <c r="V3" s="149"/>
      <c r="W3" s="149"/>
      <c r="X3" s="149"/>
      <c r="Y3" s="149"/>
      <c r="Z3" s="149"/>
      <c r="AA3" s="149"/>
    </row>
    <row r="4" spans="1:27" ht="16.149999999999999">
      <c r="A4" t="s">
        <v>72</v>
      </c>
      <c r="B4" t="s">
        <v>73</v>
      </c>
      <c r="C4" t="s">
        <v>74</v>
      </c>
      <c r="D4" t="s">
        <v>75</v>
      </c>
      <c r="E4" t="s">
        <v>76</v>
      </c>
      <c r="F4" t="s">
        <v>77</v>
      </c>
      <c r="G4" t="s">
        <v>78</v>
      </c>
      <c r="H4" t="s">
        <v>79</v>
      </c>
      <c r="I4" t="s">
        <v>80</v>
      </c>
      <c r="J4" t="s">
        <v>81</v>
      </c>
      <c r="K4" t="s">
        <v>82</v>
      </c>
      <c r="L4" t="s">
        <v>83</v>
      </c>
      <c r="M4" t="s">
        <v>84</v>
      </c>
      <c r="T4" s="148"/>
      <c r="U4" s="148"/>
      <c r="V4" s="149"/>
      <c r="W4" s="149"/>
      <c r="X4" s="149"/>
      <c r="Y4" s="149"/>
      <c r="Z4" s="149"/>
      <c r="AA4" s="149"/>
    </row>
    <row r="5" spans="1:27" ht="16.149999999999999">
      <c r="A5" t="str">
        <f>'kosten penvoerder'!A9</f>
        <v>Penvoerder</v>
      </c>
      <c r="B5">
        <f>'kosten penvoerder'!B9</f>
        <v>0</v>
      </c>
      <c r="C5" t="str">
        <f>'kosten penvoerder'!C9</f>
        <v>MKB (midden en klein bedrijf)</v>
      </c>
      <c r="D5" s="12">
        <f>'kosten penvoerder'!C48</f>
        <v>0</v>
      </c>
      <c r="E5" s="12">
        <f>'kosten penvoerder'!D48</f>
        <v>0</v>
      </c>
      <c r="F5" s="12">
        <f>'kosten penvoerder'!E48</f>
        <v>0</v>
      </c>
      <c r="G5" s="12">
        <f>'kosten penvoerder'!F48</f>
        <v>0</v>
      </c>
      <c r="H5" t="str">
        <f>IF(H4=1,"publiek","privaat")</f>
        <v>privaat</v>
      </c>
      <c r="I5" t="s">
        <v>85</v>
      </c>
      <c r="J5" s="12">
        <f>'kosten penvoerder'!C54</f>
        <v>0</v>
      </c>
      <c r="K5" s="12">
        <f>'kosten penvoerder'!D54</f>
        <v>0</v>
      </c>
      <c r="L5" s="12">
        <f>'kosten penvoerder'!E54</f>
        <v>0</v>
      </c>
      <c r="M5" s="12">
        <f>SUM(J5:L5)</f>
        <v>0</v>
      </c>
      <c r="P5" s="137" t="s">
        <v>86</v>
      </c>
      <c r="Q5" s="139"/>
      <c r="T5" s="148"/>
      <c r="U5" s="148"/>
      <c r="V5" s="154"/>
      <c r="W5" s="154"/>
      <c r="X5" s="154"/>
      <c r="Y5" s="154"/>
      <c r="Z5" s="154"/>
      <c r="AA5" s="154"/>
    </row>
    <row r="6" spans="1:27" ht="16.149999999999999">
      <c r="A6" t="str">
        <f>'kosten penvoerder'!H62</f>
        <v/>
      </c>
      <c r="B6">
        <f>B5</f>
        <v>0</v>
      </c>
      <c r="H6" t="str">
        <f>H5</f>
        <v>privaat</v>
      </c>
      <c r="I6" t="s">
        <v>87</v>
      </c>
      <c r="J6" s="12">
        <f>'kosten penvoerder'!C53</f>
        <v>0</v>
      </c>
      <c r="K6" s="12">
        <f>'kosten penvoerder'!D53</f>
        <v>0</v>
      </c>
      <c r="L6" s="12">
        <f>'kosten penvoerder'!E53</f>
        <v>0</v>
      </c>
      <c r="M6" s="12">
        <f>'kosten penvoerder'!F53</f>
        <v>0</v>
      </c>
      <c r="P6" s="83" t="s">
        <v>88</v>
      </c>
      <c r="Q6" s="135">
        <f>SUM('Startblad totalen:Eindblad totalen'!F25)</f>
        <v>0</v>
      </c>
      <c r="T6" s="148"/>
      <c r="U6" s="148"/>
      <c r="V6" s="155"/>
      <c r="W6" s="155"/>
      <c r="X6" s="155"/>
      <c r="Y6" s="155"/>
      <c r="Z6" s="155"/>
      <c r="AA6" s="155"/>
    </row>
    <row r="7" spans="1:27" ht="16.149999999999999">
      <c r="B7">
        <f>B6</f>
        <v>0</v>
      </c>
      <c r="H7" t="str">
        <f>H6</f>
        <v>privaat</v>
      </c>
      <c r="J7" s="12"/>
      <c r="K7" s="12"/>
      <c r="L7" s="12"/>
      <c r="M7" s="12"/>
      <c r="P7" s="83" t="s">
        <v>89</v>
      </c>
      <c r="Q7" s="135">
        <f>SUM('Startblad totalen:Eindblad totalen'!F31)</f>
        <v>0</v>
      </c>
      <c r="T7" s="150"/>
      <c r="U7" s="150"/>
      <c r="V7" s="150"/>
      <c r="W7" s="150"/>
      <c r="X7" s="150"/>
      <c r="Y7" s="150"/>
      <c r="Z7" s="150"/>
      <c r="AA7" s="150"/>
    </row>
    <row r="8" spans="1:27" ht="16.149999999999999">
      <c r="B8">
        <f>B7</f>
        <v>0</v>
      </c>
      <c r="H8" t="str">
        <f>H7</f>
        <v>privaat</v>
      </c>
      <c r="I8" t="s">
        <v>90</v>
      </c>
      <c r="J8" s="12">
        <f>'kosten penvoerder'!C55</f>
        <v>0</v>
      </c>
      <c r="K8" s="12">
        <f>'kosten penvoerder'!D55</f>
        <v>0</v>
      </c>
      <c r="L8" s="12">
        <f>'kosten penvoerder'!E55</f>
        <v>0</v>
      </c>
      <c r="M8" s="12">
        <f>'kosten penvoerder'!F55</f>
        <v>0</v>
      </c>
      <c r="P8" s="83" t="s">
        <v>91</v>
      </c>
      <c r="Q8" s="135">
        <f>SUM('Startblad totalen:Eindblad totalen'!F46)</f>
        <v>0</v>
      </c>
      <c r="T8" s="150"/>
      <c r="U8" s="150"/>
      <c r="V8" s="151"/>
      <c r="W8" s="151"/>
      <c r="X8" s="151"/>
      <c r="Y8" s="151"/>
      <c r="Z8" s="151"/>
      <c r="AA8" s="150"/>
    </row>
    <row r="9" spans="1:27" ht="16.149999999999999">
      <c r="B9">
        <f>B8</f>
        <v>0</v>
      </c>
      <c r="H9" t="str">
        <f>H8</f>
        <v>privaat</v>
      </c>
      <c r="I9" t="s">
        <v>92</v>
      </c>
      <c r="J9" s="12">
        <f>'kosten penvoerder'!C60</f>
        <v>0</v>
      </c>
      <c r="K9" s="12">
        <f>'kosten penvoerder'!D60</f>
        <v>0</v>
      </c>
      <c r="L9" s="12">
        <f>'kosten penvoerder'!E60</f>
        <v>0</v>
      </c>
      <c r="M9" s="12">
        <f>'kosten penvoerder'!F60</f>
        <v>0</v>
      </c>
      <c r="P9" s="83"/>
      <c r="Q9" s="135"/>
      <c r="T9" s="150"/>
      <c r="U9" s="150"/>
      <c r="V9" s="151"/>
      <c r="W9" s="151"/>
      <c r="X9" s="151"/>
      <c r="Y9" s="151"/>
      <c r="Z9" s="151"/>
      <c r="AA9" s="150"/>
    </row>
    <row r="10" spans="1:27" ht="16.149999999999999">
      <c r="A10" t="str">
        <f>A11</f>
        <v>partner 1</v>
      </c>
      <c r="B10">
        <f>B11</f>
        <v>0</v>
      </c>
      <c r="H10">
        <f>SUMIF(deelnemers!AJ$16:AJ$28,'samenvatting partners'!C11,deelnemers!AM$16:AM$28)</f>
        <v>0</v>
      </c>
      <c r="J10" s="12"/>
      <c r="K10" s="12"/>
      <c r="L10" s="12"/>
      <c r="M10" s="12"/>
      <c r="P10" s="136" t="s">
        <v>93</v>
      </c>
      <c r="Q10" s="135">
        <f>SUM(Q6:Q8)</f>
        <v>0</v>
      </c>
      <c r="T10" s="150"/>
      <c r="U10" s="150"/>
      <c r="V10" s="151"/>
      <c r="W10" s="151"/>
      <c r="X10" s="151"/>
      <c r="Y10" s="151"/>
      <c r="Z10" s="151"/>
      <c r="AA10" s="150"/>
    </row>
    <row r="11" spans="1:27" ht="16.149999999999999">
      <c r="A11" t="str">
        <f>'kosten partner 1'!A9</f>
        <v>partner 1</v>
      </c>
      <c r="B11">
        <f>'kosten partner 1'!B9</f>
        <v>0</v>
      </c>
      <c r="C11">
        <f>'kosten partner 1'!C9</f>
        <v>0</v>
      </c>
      <c r="D11" s="12">
        <f>'kosten partner 1'!C48</f>
        <v>0</v>
      </c>
      <c r="E11" s="12">
        <f>'kosten partner 1'!D48</f>
        <v>0</v>
      </c>
      <c r="F11" s="12">
        <f>'kosten partner 1'!E48</f>
        <v>0</v>
      </c>
      <c r="G11" s="12">
        <f>'kosten partner 1'!F48</f>
        <v>0</v>
      </c>
      <c r="H11" t="str">
        <f>IF(H10=1,"publiek","privaat")</f>
        <v>privaat</v>
      </c>
      <c r="I11" t="s">
        <v>85</v>
      </c>
      <c r="J11" s="12">
        <f>'kosten partner 1'!C54</f>
        <v>0</v>
      </c>
      <c r="K11" s="12">
        <f>'kosten partner 1'!D54</f>
        <v>0</v>
      </c>
      <c r="L11" s="12">
        <f>'kosten partner 1'!E54</f>
        <v>0</v>
      </c>
      <c r="M11" s="12">
        <f>SUM(J11:L11)</f>
        <v>0</v>
      </c>
      <c r="Q11" s="12"/>
      <c r="T11" s="150"/>
      <c r="U11" s="150"/>
      <c r="V11" s="151"/>
      <c r="W11" s="151"/>
      <c r="X11" s="151"/>
      <c r="Y11" s="151"/>
      <c r="Z11" s="151"/>
      <c r="AA11" s="150"/>
    </row>
    <row r="12" spans="1:27" ht="16.149999999999999">
      <c r="A12" t="str">
        <f>'kosten partner 1'!H62</f>
        <v/>
      </c>
      <c r="B12">
        <f>B11</f>
        <v>0</v>
      </c>
      <c r="H12" t="str">
        <f>H11</f>
        <v>privaat</v>
      </c>
      <c r="I12" t="s">
        <v>87</v>
      </c>
      <c r="J12" s="12">
        <f>'kosten partner 1'!C53</f>
        <v>0</v>
      </c>
      <c r="K12" s="12">
        <f>'kosten partner 1'!D53</f>
        <v>0</v>
      </c>
      <c r="L12" s="12">
        <f>'kosten partner 1'!E53</f>
        <v>0</v>
      </c>
      <c r="M12" s="12">
        <f>SUM(J12:L12)</f>
        <v>0</v>
      </c>
      <c r="P12" s="137" t="s">
        <v>94</v>
      </c>
      <c r="Q12" s="138"/>
      <c r="T12" s="150"/>
      <c r="U12" s="150"/>
      <c r="V12" s="150"/>
      <c r="W12" s="150"/>
      <c r="X12" s="150"/>
      <c r="Y12" s="150"/>
      <c r="Z12" s="150"/>
      <c r="AA12" s="150"/>
    </row>
    <row r="13" spans="1:27" ht="16.149999999999999">
      <c r="B13">
        <f>B12</f>
        <v>0</v>
      </c>
      <c r="H13" t="str">
        <f>H12</f>
        <v>privaat</v>
      </c>
      <c r="J13" s="12"/>
      <c r="K13" s="12"/>
      <c r="L13" s="12"/>
      <c r="M13" s="12"/>
      <c r="P13" s="83" t="s">
        <v>95</v>
      </c>
      <c r="Q13" s="135">
        <f>SUM('Startblad totalen:Eindblad totalen'!F53)</f>
        <v>0</v>
      </c>
      <c r="T13" s="150"/>
      <c r="U13" s="150"/>
      <c r="V13" s="150"/>
      <c r="W13" s="150"/>
      <c r="X13" s="150"/>
      <c r="Y13" s="150"/>
      <c r="Z13" s="150"/>
      <c r="AA13" s="150"/>
    </row>
    <row r="14" spans="1:27" ht="16.149999999999999">
      <c r="B14">
        <f>B13</f>
        <v>0</v>
      </c>
      <c r="H14" t="str">
        <f>H13</f>
        <v>privaat</v>
      </c>
      <c r="I14" t="s">
        <v>90</v>
      </c>
      <c r="J14" s="12">
        <f>'kosten partner 1'!C55</f>
        <v>0</v>
      </c>
      <c r="K14" s="12">
        <f>'kosten partner 1'!D55</f>
        <v>0</v>
      </c>
      <c r="L14" s="12">
        <f>'kosten partner 1'!E55</f>
        <v>0</v>
      </c>
      <c r="M14" s="12">
        <f>SUM(J14:L14)</f>
        <v>0</v>
      </c>
      <c r="P14" s="136" t="s">
        <v>96</v>
      </c>
      <c r="Q14" s="135"/>
      <c r="T14" s="150"/>
      <c r="U14" s="150"/>
      <c r="V14" s="151"/>
      <c r="W14" s="151"/>
      <c r="X14" s="151"/>
      <c r="Y14" s="151"/>
      <c r="Z14" s="151"/>
      <c r="AA14" s="150"/>
    </row>
    <row r="15" spans="1:27" ht="16.149999999999999">
      <c r="B15">
        <f>B14</f>
        <v>0</v>
      </c>
      <c r="H15" t="str">
        <f>H14</f>
        <v>privaat</v>
      </c>
      <c r="I15" t="s">
        <v>92</v>
      </c>
      <c r="J15" s="12">
        <f>'kosten partner 1'!C60</f>
        <v>0</v>
      </c>
      <c r="K15" s="12">
        <f>'kosten partner 1'!D60</f>
        <v>0</v>
      </c>
      <c r="L15" s="12">
        <f>'kosten partner 1'!E60</f>
        <v>0</v>
      </c>
      <c r="M15" s="12">
        <f>SUM(J15:L15)</f>
        <v>0</v>
      </c>
      <c r="P15" s="83" t="s">
        <v>97</v>
      </c>
      <c r="Q15" s="135"/>
      <c r="T15" s="150"/>
      <c r="U15" s="150"/>
      <c r="V15" s="151"/>
      <c r="W15" s="151"/>
      <c r="X15" s="151"/>
      <c r="Y15" s="151"/>
      <c r="Z15" s="151"/>
      <c r="AA15" s="150"/>
    </row>
    <row r="16" spans="1:27" ht="16.149999999999999">
      <c r="A16" t="str">
        <f>A17</f>
        <v>partner 2</v>
      </c>
      <c r="B16">
        <f>B17</f>
        <v>0</v>
      </c>
      <c r="H16">
        <f>SUMIF(deelnemers!AJ$16:AJ$28,'samenvatting partners'!C17,deelnemers!AM$16:AM$28)</f>
        <v>0</v>
      </c>
      <c r="J16" s="12"/>
      <c r="K16" s="12"/>
      <c r="L16" s="12"/>
      <c r="M16" s="12"/>
      <c r="P16" s="83" t="s">
        <v>98</v>
      </c>
      <c r="Q16" s="135">
        <v>0</v>
      </c>
      <c r="T16" s="150"/>
      <c r="U16" s="150"/>
      <c r="V16" s="150"/>
      <c r="W16" s="150"/>
      <c r="X16" s="150"/>
      <c r="Y16" s="150"/>
      <c r="Z16" s="150"/>
      <c r="AA16" s="150"/>
    </row>
    <row r="17" spans="1:27" ht="16.149999999999999">
      <c r="A17" t="str">
        <f>'kosten partner 2'!A9</f>
        <v>partner 2</v>
      </c>
      <c r="B17">
        <f>'kosten partner 2'!B9</f>
        <v>0</v>
      </c>
      <c r="C17">
        <f>'kosten partner 2'!C9</f>
        <v>0</v>
      </c>
      <c r="D17" s="12">
        <f>'kosten partner 2'!C48</f>
        <v>0</v>
      </c>
      <c r="E17" s="12">
        <f>'kosten partner 2'!D48</f>
        <v>0</v>
      </c>
      <c r="F17" s="12">
        <f>'kosten partner 2'!E48</f>
        <v>0</v>
      </c>
      <c r="G17" s="12">
        <f>'kosten partner 2'!F48</f>
        <v>0</v>
      </c>
      <c r="H17" t="str">
        <f>IF(H16=1,"publiek","privaat")</f>
        <v>privaat</v>
      </c>
      <c r="I17" t="s">
        <v>85</v>
      </c>
      <c r="J17" s="12">
        <f>'kosten partner 2'!C54</f>
        <v>0</v>
      </c>
      <c r="K17" s="12">
        <f>'kosten partner 2'!D54</f>
        <v>0</v>
      </c>
      <c r="L17" s="12">
        <f>'kosten partner 2'!E54</f>
        <v>0</v>
      </c>
      <c r="M17" s="12">
        <f>SUM(J17:L17)</f>
        <v>0</v>
      </c>
      <c r="P17" s="83" t="s">
        <v>99</v>
      </c>
      <c r="Q17" s="135">
        <f>SUM('Startblad totalen:Eindblad totalen'!F54)</f>
        <v>0</v>
      </c>
      <c r="T17" s="150"/>
      <c r="U17" s="150"/>
      <c r="V17" s="151"/>
      <c r="W17" s="151"/>
      <c r="X17" s="151"/>
      <c r="Y17" s="151"/>
      <c r="Z17" s="151"/>
      <c r="AA17" s="150"/>
    </row>
    <row r="18" spans="1:27" ht="16.149999999999999">
      <c r="A18" t="str">
        <f>'kosten partner 2'!H62</f>
        <v/>
      </c>
      <c r="B18">
        <f>B17</f>
        <v>0</v>
      </c>
      <c r="H18" t="str">
        <f>H17</f>
        <v>privaat</v>
      </c>
      <c r="I18" t="s">
        <v>87</v>
      </c>
      <c r="J18" s="12">
        <f>'kosten partner 2'!C53</f>
        <v>0</v>
      </c>
      <c r="K18" s="12">
        <f>'kosten partner 2'!D53</f>
        <v>0</v>
      </c>
      <c r="L18" s="12">
        <f>'kosten partner 2'!E53</f>
        <v>0</v>
      </c>
      <c r="M18" s="12">
        <f>SUM(J18:L18)</f>
        <v>0</v>
      </c>
      <c r="P18" s="83" t="s">
        <v>100</v>
      </c>
      <c r="Q18" s="135">
        <f>SUM('Startblad totalen:Eindblad totalen'!F55)</f>
        <v>0</v>
      </c>
      <c r="T18" s="150"/>
      <c r="U18" s="150"/>
      <c r="V18" s="150"/>
      <c r="W18" s="150"/>
      <c r="X18" s="150"/>
      <c r="Y18" s="150"/>
      <c r="Z18" s="150"/>
      <c r="AA18" s="150"/>
    </row>
    <row r="19" spans="1:27" ht="16.149999999999999">
      <c r="B19">
        <f>B18</f>
        <v>0</v>
      </c>
      <c r="H19" t="str">
        <f>H18</f>
        <v>privaat</v>
      </c>
      <c r="J19" s="12"/>
      <c r="K19" s="12"/>
      <c r="L19" s="12"/>
      <c r="M19" s="12"/>
      <c r="P19" s="83" t="s">
        <v>101</v>
      </c>
      <c r="Q19" s="135">
        <f>SUM('Startblad totalen:Eindblad totalen'!F60)</f>
        <v>0</v>
      </c>
      <c r="T19" s="150"/>
      <c r="U19" s="150"/>
      <c r="V19" s="151"/>
      <c r="W19" s="151"/>
      <c r="X19" s="151"/>
      <c r="Y19" s="151"/>
      <c r="Z19" s="150"/>
      <c r="AA19" s="150"/>
    </row>
    <row r="20" spans="1:27" ht="16.149999999999999">
      <c r="B20">
        <f>B19</f>
        <v>0</v>
      </c>
      <c r="H20" t="str">
        <f>H19</f>
        <v>privaat</v>
      </c>
      <c r="I20" t="s">
        <v>90</v>
      </c>
      <c r="J20" s="12">
        <f>'kosten partner 2'!C55</f>
        <v>0</v>
      </c>
      <c r="K20" s="12">
        <f>'kosten partner 2'!D55</f>
        <v>0</v>
      </c>
      <c r="L20" s="12">
        <f>'kosten partner 2'!E55</f>
        <v>0</v>
      </c>
      <c r="M20" s="12">
        <f>SUM(J20:L20)</f>
        <v>0</v>
      </c>
      <c r="P20" s="136" t="s">
        <v>102</v>
      </c>
      <c r="Q20" s="135">
        <f>SUM(Q13:Q19)</f>
        <v>0</v>
      </c>
      <c r="T20" s="150"/>
      <c r="U20" s="150"/>
      <c r="V20" s="151"/>
      <c r="W20" s="151"/>
      <c r="X20" s="151"/>
      <c r="Y20" s="151"/>
      <c r="Z20" s="151"/>
      <c r="AA20" s="150"/>
    </row>
    <row r="21" spans="1:27" ht="16.149999999999999">
      <c r="B21">
        <f>B20</f>
        <v>0</v>
      </c>
      <c r="H21" t="str">
        <f>H20</f>
        <v>privaat</v>
      </c>
      <c r="I21" t="s">
        <v>92</v>
      </c>
      <c r="J21" s="12">
        <f>'kosten partner 2'!C60</f>
        <v>0</v>
      </c>
      <c r="K21" s="12">
        <f>'kosten partner 2'!D60</f>
        <v>0</v>
      </c>
      <c r="L21" s="12">
        <f>'kosten partner 2'!E60</f>
        <v>0</v>
      </c>
      <c r="M21" s="12">
        <f>SUM(J21:L21)</f>
        <v>0</v>
      </c>
      <c r="T21" s="150"/>
      <c r="U21" s="150"/>
      <c r="V21" s="151"/>
      <c r="W21" s="151"/>
      <c r="X21" s="151"/>
      <c r="Y21" s="151"/>
      <c r="Z21" s="151"/>
      <c r="AA21" s="150"/>
    </row>
    <row r="22" spans="1:27" ht="16.149999999999999">
      <c r="A22" t="str">
        <f>A23</f>
        <v>partner 3</v>
      </c>
      <c r="B22">
        <f>B23</f>
        <v>0</v>
      </c>
      <c r="H22">
        <f>SUMIF(deelnemers!AJ$16:AJ$28,'samenvatting partners'!C23,deelnemers!AM$16:AM$28)</f>
        <v>0</v>
      </c>
      <c r="J22" s="12"/>
      <c r="K22" s="12"/>
      <c r="L22" s="12"/>
      <c r="M22" s="12"/>
      <c r="P22" s="83" t="s">
        <v>103</v>
      </c>
      <c r="Q22" s="135">
        <f>Q10-Q20</f>
        <v>0</v>
      </c>
      <c r="T22" s="150"/>
      <c r="U22" s="150"/>
      <c r="V22" s="151"/>
      <c r="W22" s="151"/>
      <c r="X22" s="151"/>
      <c r="Y22" s="151"/>
      <c r="Z22" s="151"/>
      <c r="AA22" s="150"/>
    </row>
    <row r="23" spans="1:27" ht="16.149999999999999">
      <c r="A23" t="str">
        <f>'kosten partner 3'!A9</f>
        <v>partner 3</v>
      </c>
      <c r="B23">
        <f>'kosten partner 3'!B9</f>
        <v>0</v>
      </c>
      <c r="C23">
        <f>'kosten partner 3'!C9</f>
        <v>0</v>
      </c>
      <c r="D23" s="12">
        <f>'kosten partner 3'!C48</f>
        <v>0</v>
      </c>
      <c r="E23" s="12">
        <f>'kosten partner 3'!D48</f>
        <v>0</v>
      </c>
      <c r="F23" s="12">
        <f>'kosten partner 3'!E48</f>
        <v>0</v>
      </c>
      <c r="G23" s="12">
        <f>'kosten partner 3'!F48</f>
        <v>0</v>
      </c>
      <c r="H23" t="str">
        <f>IF(H22=1,"publiek","privaat")</f>
        <v>privaat</v>
      </c>
      <c r="I23" t="s">
        <v>85</v>
      </c>
      <c r="J23" s="12">
        <f>'kosten partner 3'!C54</f>
        <v>0</v>
      </c>
      <c r="K23" s="12">
        <f>'kosten partner 3'!D54</f>
        <v>0</v>
      </c>
      <c r="L23" s="12">
        <f>'kosten partner 3'!E54</f>
        <v>0</v>
      </c>
      <c r="M23" s="12">
        <f>'kosten partner 3'!F54</f>
        <v>0</v>
      </c>
      <c r="T23" s="150"/>
      <c r="U23" s="150"/>
      <c r="V23" s="151"/>
      <c r="W23" s="151"/>
      <c r="X23" s="151"/>
      <c r="Y23" s="151"/>
      <c r="Z23" s="151"/>
      <c r="AA23" s="150"/>
    </row>
    <row r="24" spans="1:27" ht="16.149999999999999">
      <c r="A24" t="str">
        <f>'kosten partner 3'!H62</f>
        <v/>
      </c>
      <c r="B24">
        <f>B23</f>
        <v>0</v>
      </c>
      <c r="H24" t="str">
        <f>H23</f>
        <v>privaat</v>
      </c>
      <c r="I24" t="s">
        <v>87</v>
      </c>
      <c r="J24" s="12">
        <f>'kosten partner 3'!C53</f>
        <v>0</v>
      </c>
      <c r="K24" s="12">
        <f>'kosten partner 3'!D53</f>
        <v>0</v>
      </c>
      <c r="L24" s="12">
        <f>'kosten partner 3'!E53</f>
        <v>0</v>
      </c>
      <c r="M24" s="12">
        <f>'kosten partner 3'!F53</f>
        <v>0</v>
      </c>
      <c r="Q24" s="12"/>
      <c r="T24" s="150"/>
      <c r="U24" s="150"/>
      <c r="V24" s="151"/>
      <c r="W24" s="151"/>
      <c r="X24" s="150"/>
      <c r="Y24" s="150"/>
      <c r="Z24" s="150"/>
      <c r="AA24" s="150"/>
    </row>
    <row r="25" spans="1:27" ht="16.149999999999999">
      <c r="B25">
        <f>B24</f>
        <v>0</v>
      </c>
      <c r="H25" t="str">
        <f>H24</f>
        <v>privaat</v>
      </c>
      <c r="J25" s="12"/>
      <c r="K25" s="12"/>
      <c r="L25" s="12"/>
      <c r="M25" s="12"/>
      <c r="P25" t="s">
        <v>104</v>
      </c>
      <c r="T25" s="150"/>
      <c r="U25" s="150"/>
      <c r="V25" s="150"/>
      <c r="W25" s="150"/>
      <c r="X25" s="150"/>
      <c r="Y25" s="150"/>
      <c r="Z25" s="150"/>
      <c r="AA25" s="150"/>
    </row>
    <row r="26" spans="1:27" ht="16.149999999999999">
      <c r="B26">
        <f>B25</f>
        <v>0</v>
      </c>
      <c r="H26" t="str">
        <f>H25</f>
        <v>privaat</v>
      </c>
      <c r="I26" t="s">
        <v>90</v>
      </c>
      <c r="J26" s="12">
        <f>'kosten partner 3'!C55</f>
        <v>0</v>
      </c>
      <c r="K26" s="12">
        <f>'kosten partner 3'!D55</f>
        <v>0</v>
      </c>
      <c r="L26" s="12">
        <f>'kosten partner 3'!E55</f>
        <v>0</v>
      </c>
      <c r="M26" s="12">
        <f>'kosten partner 3'!F55</f>
        <v>0</v>
      </c>
      <c r="T26" s="150"/>
      <c r="U26" s="150"/>
      <c r="V26" s="151"/>
      <c r="W26" s="151"/>
      <c r="X26" s="151"/>
      <c r="Y26" s="151"/>
      <c r="Z26" s="151"/>
      <c r="AA26" s="150"/>
    </row>
    <row r="27" spans="1:27" ht="16.149999999999999">
      <c r="B27">
        <f>B26</f>
        <v>0</v>
      </c>
      <c r="H27" t="str">
        <f>H26</f>
        <v>privaat</v>
      </c>
      <c r="I27" t="s">
        <v>92</v>
      </c>
      <c r="J27" s="12">
        <f>'kosten partner 3'!C60</f>
        <v>0</v>
      </c>
      <c r="K27" s="12">
        <f>'kosten partner 3'!D60</f>
        <v>0</v>
      </c>
      <c r="L27" s="12">
        <f>'kosten partner 3'!E60</f>
        <v>0</v>
      </c>
      <c r="M27" s="12">
        <f>SUM(J27:L27)</f>
        <v>0</v>
      </c>
      <c r="P27" s="83" t="s">
        <v>105</v>
      </c>
      <c r="Q27" s="135">
        <f>' cash bijdrage'!F37</f>
        <v>0</v>
      </c>
      <c r="T27" s="152"/>
      <c r="U27" s="152"/>
      <c r="V27" s="153"/>
      <c r="W27" s="153"/>
      <c r="X27" s="153"/>
      <c r="Y27" s="153"/>
      <c r="Z27" s="153"/>
      <c r="AA27" s="152"/>
    </row>
    <row r="28" spans="1:27">
      <c r="A28" t="str">
        <f>A29</f>
        <v>partner 4</v>
      </c>
      <c r="B28">
        <f>B29</f>
        <v>0</v>
      </c>
      <c r="H28">
        <f>SUMIF(deelnemers!AJ$16:AJ$28,'samenvatting partners'!C29,deelnemers!AM$16:AM$28)</f>
        <v>0</v>
      </c>
      <c r="J28" s="12"/>
      <c r="K28" s="12"/>
      <c r="L28" s="12"/>
      <c r="M28" s="12"/>
      <c r="P28" s="83" t="s">
        <v>106</v>
      </c>
      <c r="Q28" s="135">
        <f>SUM('Startblad totalen:Eindblad totalen'!F54)</f>
        <v>0</v>
      </c>
    </row>
    <row r="29" spans="1:27">
      <c r="A29" t="str">
        <f>'kosten partner 4'!A9</f>
        <v>partner 4</v>
      </c>
      <c r="B29">
        <f>'kosten partner 4'!B9</f>
        <v>0</v>
      </c>
      <c r="C29">
        <f>'kosten partner 4'!C9</f>
        <v>0</v>
      </c>
      <c r="D29" s="12">
        <f>'kosten partner 4'!C48</f>
        <v>0</v>
      </c>
      <c r="E29" s="12">
        <f>'kosten partner 4'!D48</f>
        <v>0</v>
      </c>
      <c r="F29" s="12">
        <f>'kosten partner 4'!E48</f>
        <v>0</v>
      </c>
      <c r="G29" s="12">
        <f>'kosten partner 4'!F48</f>
        <v>0</v>
      </c>
      <c r="H29" t="str">
        <f>IF(H28=1,"publiek","privaat")</f>
        <v>privaat</v>
      </c>
      <c r="I29" t="s">
        <v>85</v>
      </c>
      <c r="J29" s="12">
        <f>'kosten partner 4'!C54</f>
        <v>0</v>
      </c>
      <c r="K29" s="12">
        <f>'kosten partner 4'!D54</f>
        <v>0</v>
      </c>
      <c r="L29" s="12">
        <f>'kosten partner 4'!E54</f>
        <v>0</v>
      </c>
      <c r="M29" s="12">
        <f>'kosten partner 4'!F54</f>
        <v>0</v>
      </c>
      <c r="P29" s="83" t="s">
        <v>107</v>
      </c>
      <c r="Q29" s="135">
        <f>Q27-Q28</f>
        <v>0</v>
      </c>
    </row>
    <row r="30" spans="1:27">
      <c r="A30" t="str">
        <f>'kosten partner 4'!H62</f>
        <v/>
      </c>
      <c r="B30">
        <f>B29</f>
        <v>0</v>
      </c>
      <c r="H30" t="str">
        <f>H29</f>
        <v>privaat</v>
      </c>
      <c r="I30" t="s">
        <v>87</v>
      </c>
      <c r="J30" s="12">
        <f>'kosten partner 4'!C53</f>
        <v>0</v>
      </c>
      <c r="K30" s="12">
        <f>'kosten partner 4'!D53</f>
        <v>0</v>
      </c>
      <c r="L30" s="12">
        <f>'kosten partner 4'!E53</f>
        <v>0</v>
      </c>
      <c r="M30" s="12">
        <f>'kosten partner 4'!F53</f>
        <v>0</v>
      </c>
    </row>
    <row r="31" spans="1:27">
      <c r="B31">
        <f>B30</f>
        <v>0</v>
      </c>
      <c r="H31" t="str">
        <f>H30</f>
        <v>privaat</v>
      </c>
      <c r="J31" s="12"/>
      <c r="K31" s="12"/>
      <c r="L31" s="12"/>
      <c r="M31" s="12"/>
    </row>
    <row r="32" spans="1:27">
      <c r="B32">
        <f>B31</f>
        <v>0</v>
      </c>
      <c r="H32" t="str">
        <f>H31</f>
        <v>privaat</v>
      </c>
      <c r="I32" t="s">
        <v>90</v>
      </c>
      <c r="J32" s="12">
        <f>'kosten partner 4'!C55</f>
        <v>0</v>
      </c>
      <c r="K32" s="12">
        <f>'kosten partner 4'!D55</f>
        <v>0</v>
      </c>
      <c r="L32" s="12">
        <f>'kosten partner 4'!E55</f>
        <v>0</v>
      </c>
      <c r="M32" s="12">
        <f>'kosten partner 4'!F55</f>
        <v>0</v>
      </c>
    </row>
    <row r="33" spans="1:17">
      <c r="B33">
        <f>B32</f>
        <v>0</v>
      </c>
      <c r="H33" t="str">
        <f>H32</f>
        <v>privaat</v>
      </c>
      <c r="I33" t="s">
        <v>92</v>
      </c>
      <c r="J33" s="12">
        <f>'kosten partner 4'!C60</f>
        <v>0</v>
      </c>
      <c r="K33" s="12">
        <f>'kosten partner 4'!D60</f>
        <v>0</v>
      </c>
      <c r="L33" s="12">
        <f>'kosten partner 4'!E60</f>
        <v>0</v>
      </c>
      <c r="M33" s="12">
        <f>SUM(J33:L33)</f>
        <v>0</v>
      </c>
    </row>
    <row r="34" spans="1:17">
      <c r="A34" t="str">
        <f>A35</f>
        <v>partner 5</v>
      </c>
      <c r="B34">
        <f>B35</f>
        <v>0</v>
      </c>
      <c r="H34">
        <f>SUMIF(deelnemers!AJ$16:AJ$28,'samenvatting partners'!C35,deelnemers!AM$16:AM$28)</f>
        <v>0</v>
      </c>
      <c r="J34" s="12"/>
      <c r="K34" s="12"/>
      <c r="L34" s="12"/>
      <c r="M34" s="12"/>
    </row>
    <row r="35" spans="1:17">
      <c r="A35" t="str">
        <f>' kosten partner 5'!A9</f>
        <v>partner 5</v>
      </c>
      <c r="B35">
        <f>' kosten partner 5'!B9</f>
        <v>0</v>
      </c>
      <c r="C35">
        <f>' kosten partner 5'!C9</f>
        <v>0</v>
      </c>
      <c r="D35" s="12">
        <f>' kosten partner 5'!C48</f>
        <v>0</v>
      </c>
      <c r="E35" s="12">
        <f>' kosten partner 5'!D48</f>
        <v>0</v>
      </c>
      <c r="F35" s="12">
        <f>' kosten partner 5'!E48</f>
        <v>0</v>
      </c>
      <c r="G35" s="12">
        <f>' kosten partner 5'!F48</f>
        <v>0</v>
      </c>
      <c r="H35" t="str">
        <f>IF(H34=1,"publiek","privaat")</f>
        <v>privaat</v>
      </c>
      <c r="I35" t="s">
        <v>85</v>
      </c>
      <c r="J35" s="12">
        <f>' kosten partner 5'!C54</f>
        <v>0</v>
      </c>
      <c r="K35" s="12">
        <f>' kosten partner 5'!D54</f>
        <v>0</v>
      </c>
      <c r="L35" s="12">
        <f>' kosten partner 5'!E54</f>
        <v>0</v>
      </c>
      <c r="M35" s="12">
        <f>' kosten partner 5'!F54</f>
        <v>0</v>
      </c>
    </row>
    <row r="36" spans="1:17">
      <c r="A36" t="str">
        <f>' kosten partner 5'!H62</f>
        <v/>
      </c>
      <c r="B36">
        <f>B35</f>
        <v>0</v>
      </c>
      <c r="H36" t="str">
        <f>H35</f>
        <v>privaat</v>
      </c>
      <c r="I36" t="s">
        <v>87</v>
      </c>
      <c r="J36" s="12">
        <f>' kosten partner 5'!C53</f>
        <v>0</v>
      </c>
      <c r="K36" s="12">
        <f>' kosten partner 5'!D53</f>
        <v>0</v>
      </c>
      <c r="L36" s="12">
        <f>' kosten partner 5'!E53</f>
        <v>0</v>
      </c>
      <c r="M36" s="12">
        <f>' kosten partner 5'!F53</f>
        <v>0</v>
      </c>
    </row>
    <row r="37" spans="1:17">
      <c r="B37">
        <f>B36</f>
        <v>0</v>
      </c>
      <c r="H37" t="str">
        <f>H36</f>
        <v>privaat</v>
      </c>
      <c r="J37" s="12"/>
      <c r="K37" s="12"/>
      <c r="L37" s="12"/>
      <c r="M37" s="12"/>
    </row>
    <row r="38" spans="1:17">
      <c r="B38">
        <f>B37</f>
        <v>0</v>
      </c>
      <c r="H38" t="str">
        <f>H37</f>
        <v>privaat</v>
      </c>
      <c r="I38" t="s">
        <v>90</v>
      </c>
      <c r="J38" s="12">
        <f>' kosten partner 5'!C55</f>
        <v>0</v>
      </c>
      <c r="K38" s="12">
        <f>' kosten partner 5'!D55</f>
        <v>0</v>
      </c>
      <c r="L38" s="12">
        <f>' kosten partner 5'!E55</f>
        <v>0</v>
      </c>
      <c r="M38" s="12">
        <f>' kosten partner 5'!F55</f>
        <v>0</v>
      </c>
    </row>
    <row r="39" spans="1:17">
      <c r="B39">
        <f>B38</f>
        <v>0</v>
      </c>
      <c r="H39" t="str">
        <f>H38</f>
        <v>privaat</v>
      </c>
      <c r="I39" t="s">
        <v>92</v>
      </c>
      <c r="J39" s="12">
        <f>' kosten partner 5'!C60</f>
        <v>0</v>
      </c>
      <c r="K39" s="12">
        <f>' kosten partner 5'!D60</f>
        <v>0</v>
      </c>
      <c r="L39" s="12">
        <f>' kosten partner 5'!E60</f>
        <v>0</v>
      </c>
      <c r="M39" s="12">
        <f>SUM(J39:L39)</f>
        <v>0</v>
      </c>
    </row>
    <row r="40" spans="1:17">
      <c r="A40" t="str">
        <f>A41</f>
        <v>partner 6</v>
      </c>
      <c r="B40">
        <f>B41</f>
        <v>0</v>
      </c>
      <c r="H40">
        <f>SUMIF(deelnemers!AJ$16:AJ$28,'samenvatting partners'!C41,deelnemers!AM$16:AM$28)</f>
        <v>0</v>
      </c>
      <c r="J40" s="12"/>
      <c r="K40" s="12"/>
      <c r="L40" s="12"/>
      <c r="M40" s="12"/>
      <c r="P40" t="s">
        <v>108</v>
      </c>
      <c r="Q40">
        <f>SUM('Startblad totalen:Eindblad totalen'!F1)</f>
        <v>0</v>
      </c>
    </row>
    <row r="41" spans="1:17">
      <c r="A41" t="str">
        <f>' kosten partner 6'!A9</f>
        <v>partner 6</v>
      </c>
      <c r="B41">
        <f>' kosten partner 6'!B9</f>
        <v>0</v>
      </c>
      <c r="C41">
        <f>' kosten partner 6'!C9</f>
        <v>0</v>
      </c>
      <c r="D41" s="12">
        <f>' kosten partner 6'!C48</f>
        <v>0</v>
      </c>
      <c r="E41" s="12">
        <f>' kosten partner 6'!D48</f>
        <v>0</v>
      </c>
      <c r="F41" s="12">
        <f>' kosten partner 6'!E48</f>
        <v>0</v>
      </c>
      <c r="G41" s="12">
        <f>' kosten partner 6'!F48</f>
        <v>0</v>
      </c>
      <c r="H41" t="str">
        <f>IF(H40=1,"publiek","privaat")</f>
        <v>privaat</v>
      </c>
      <c r="I41" t="s">
        <v>85</v>
      </c>
      <c r="J41" s="12">
        <f>' kosten partner 6'!C54</f>
        <v>0</v>
      </c>
      <c r="K41" s="12">
        <f>' kosten partner 6'!D54</f>
        <v>0</v>
      </c>
      <c r="L41" s="12">
        <f>' kosten partner 6'!E54</f>
        <v>0</v>
      </c>
      <c r="M41" s="12">
        <f>' kosten partner 6'!F54</f>
        <v>0</v>
      </c>
    </row>
    <row r="42" spans="1:17">
      <c r="A42" t="str">
        <f>' kosten partner 6'!H62</f>
        <v/>
      </c>
      <c r="B42">
        <f>B41</f>
        <v>0</v>
      </c>
      <c r="H42" t="str">
        <f>H41</f>
        <v>privaat</v>
      </c>
      <c r="I42" t="s">
        <v>87</v>
      </c>
      <c r="J42" s="12">
        <f>' kosten partner 6'!C53</f>
        <v>0</v>
      </c>
      <c r="K42" s="12">
        <f>' kosten partner 6'!D53</f>
        <v>0</v>
      </c>
      <c r="L42" s="12">
        <f>' kosten partner 6'!E53</f>
        <v>0</v>
      </c>
      <c r="M42" s="12">
        <f>' kosten partner 6'!F53</f>
        <v>0</v>
      </c>
    </row>
    <row r="43" spans="1:17">
      <c r="B43">
        <f>B42</f>
        <v>0</v>
      </c>
      <c r="H43" t="str">
        <f>H42</f>
        <v>privaat</v>
      </c>
      <c r="J43" s="12"/>
      <c r="K43" s="12"/>
      <c r="L43" s="12"/>
      <c r="M43" s="12"/>
    </row>
    <row r="44" spans="1:17">
      <c r="B44">
        <f>B43</f>
        <v>0</v>
      </c>
      <c r="H44" t="str">
        <f>H43</f>
        <v>privaat</v>
      </c>
      <c r="I44" t="s">
        <v>90</v>
      </c>
      <c r="J44" s="12">
        <f>' kosten partner 6'!C55</f>
        <v>0</v>
      </c>
      <c r="K44" s="12">
        <f>' kosten partner 6'!D55</f>
        <v>0</v>
      </c>
      <c r="L44" s="12">
        <f>' kosten partner 6'!E55</f>
        <v>0</v>
      </c>
      <c r="M44" s="12">
        <f>' kosten partner 6'!F55</f>
        <v>0</v>
      </c>
    </row>
    <row r="45" spans="1:17">
      <c r="B45">
        <f>B44</f>
        <v>0</v>
      </c>
      <c r="H45" t="str">
        <f>H44</f>
        <v>privaat</v>
      </c>
      <c r="I45" t="s">
        <v>92</v>
      </c>
      <c r="J45" s="12">
        <f>' kosten partner 6'!C60</f>
        <v>0</v>
      </c>
      <c r="K45" s="12">
        <f>' kosten partner 6'!D60</f>
        <v>0</v>
      </c>
      <c r="L45" s="12">
        <f>' kosten partner 6'!E60</f>
        <v>0</v>
      </c>
      <c r="M45" s="12">
        <f>SUM(J45:L45)</f>
        <v>0</v>
      </c>
    </row>
    <row r="46" spans="1:17">
      <c r="A46" t="str">
        <f>A47</f>
        <v>partner 7</v>
      </c>
      <c r="B46">
        <f>B47</f>
        <v>0</v>
      </c>
      <c r="H46">
        <f>SUMIF(deelnemers!AJ$16:AJ$28,'samenvatting partners'!C47,deelnemers!AM$16:AM$28)</f>
        <v>0</v>
      </c>
      <c r="J46" s="12"/>
      <c r="K46" s="12"/>
      <c r="L46" s="12"/>
      <c r="M46" s="12"/>
    </row>
    <row r="47" spans="1:17">
      <c r="A47" t="str">
        <f>' kosten partner 7'!A9</f>
        <v>partner 7</v>
      </c>
      <c r="B47">
        <f>' kosten partner 7'!B9</f>
        <v>0</v>
      </c>
      <c r="C47">
        <f>' kosten partner 7'!C9</f>
        <v>0</v>
      </c>
      <c r="D47" s="12">
        <f>' kosten partner 7'!C48</f>
        <v>0</v>
      </c>
      <c r="E47" s="12">
        <f>' kosten partner 7'!D48</f>
        <v>0</v>
      </c>
      <c r="F47" s="12">
        <f>' kosten partner 7'!E48</f>
        <v>0</v>
      </c>
      <c r="G47" s="12">
        <f>' kosten partner 7'!F48</f>
        <v>0</v>
      </c>
      <c r="H47" t="str">
        <f>IF(H46=1,"publiek","privaat")</f>
        <v>privaat</v>
      </c>
      <c r="I47" t="s">
        <v>85</v>
      </c>
      <c r="J47" s="12">
        <f>' kosten partner 7'!C54</f>
        <v>0</v>
      </c>
      <c r="K47" s="12">
        <f>' kosten partner 7'!D54</f>
        <v>0</v>
      </c>
      <c r="L47" s="12">
        <f>' kosten partner 7'!E54</f>
        <v>0</v>
      </c>
      <c r="M47" s="12">
        <f>' kosten partner 7'!F54</f>
        <v>0</v>
      </c>
    </row>
    <row r="48" spans="1:17">
      <c r="A48" t="str">
        <f>' kosten partner 7'!H62</f>
        <v/>
      </c>
      <c r="B48">
        <f>B47</f>
        <v>0</v>
      </c>
      <c r="H48" t="str">
        <f>H47</f>
        <v>privaat</v>
      </c>
      <c r="I48" t="s">
        <v>87</v>
      </c>
      <c r="J48" s="12">
        <f>' kosten partner 7'!C53</f>
        <v>0</v>
      </c>
      <c r="K48" s="12">
        <f>' kosten partner 7'!D53</f>
        <v>0</v>
      </c>
      <c r="L48" s="12">
        <f>' kosten partner 7'!E53</f>
        <v>0</v>
      </c>
      <c r="M48" s="12">
        <f>' kosten partner 7'!F53</f>
        <v>0</v>
      </c>
    </row>
    <row r="49" spans="1:13">
      <c r="B49">
        <f>B48</f>
        <v>0</v>
      </c>
      <c r="H49" t="str">
        <f>H48</f>
        <v>privaat</v>
      </c>
      <c r="J49" s="12"/>
      <c r="K49" s="12"/>
      <c r="L49" s="12"/>
      <c r="M49" s="12"/>
    </row>
    <row r="50" spans="1:13">
      <c r="B50">
        <f>B49</f>
        <v>0</v>
      </c>
      <c r="H50" t="str">
        <f>H49</f>
        <v>privaat</v>
      </c>
      <c r="I50" t="s">
        <v>90</v>
      </c>
      <c r="J50" s="12">
        <f>' kosten partner 7'!C55</f>
        <v>0</v>
      </c>
      <c r="K50" s="12">
        <f>' kosten partner 7'!D55</f>
        <v>0</v>
      </c>
      <c r="L50" s="12">
        <f>' kosten partner 7'!E55</f>
        <v>0</v>
      </c>
      <c r="M50" s="12">
        <f>' kosten partner 7'!F55</f>
        <v>0</v>
      </c>
    </row>
    <row r="51" spans="1:13">
      <c r="B51">
        <f>B50</f>
        <v>0</v>
      </c>
      <c r="H51" t="str">
        <f>H50</f>
        <v>privaat</v>
      </c>
      <c r="I51" t="s">
        <v>92</v>
      </c>
      <c r="J51" s="12">
        <f>' kosten partner 7'!C60</f>
        <v>0</v>
      </c>
      <c r="K51" s="12">
        <f>' kosten partner 7'!D60</f>
        <v>0</v>
      </c>
      <c r="L51" s="12">
        <f>' kosten partner 7'!E60</f>
        <v>0</v>
      </c>
      <c r="M51" s="12">
        <f>SUM(J51:L51)</f>
        <v>0</v>
      </c>
    </row>
    <row r="52" spans="1:13">
      <c r="A52" t="str">
        <f>A53</f>
        <v>partner 8</v>
      </c>
      <c r="B52">
        <f>B53</f>
        <v>0</v>
      </c>
      <c r="H52">
        <f>SUMIF(deelnemers!AJ$16:AJ$28,'samenvatting partners'!C53,deelnemers!AM$16:AM$28)</f>
        <v>0</v>
      </c>
      <c r="J52" s="12"/>
      <c r="K52" s="12"/>
      <c r="L52" s="12"/>
      <c r="M52" s="12"/>
    </row>
    <row r="53" spans="1:13">
      <c r="A53" t="str">
        <f>' kosten partner 8'!A9</f>
        <v>partner 8</v>
      </c>
      <c r="B53">
        <f>' kosten partner 8'!B9</f>
        <v>0</v>
      </c>
      <c r="C53">
        <f>' kosten partner 8'!C9</f>
        <v>0</v>
      </c>
      <c r="D53" s="12">
        <f>' kosten partner 8'!C48</f>
        <v>0</v>
      </c>
      <c r="E53" s="12">
        <f>' kosten partner 8'!D48</f>
        <v>0</v>
      </c>
      <c r="F53" s="12">
        <f>' kosten partner 8'!E48</f>
        <v>0</v>
      </c>
      <c r="G53" s="12">
        <f>' kosten partner 8'!F48</f>
        <v>0</v>
      </c>
      <c r="H53" t="str">
        <f>IF(H52=1,"publiek","privaat")</f>
        <v>privaat</v>
      </c>
      <c r="I53" t="s">
        <v>85</v>
      </c>
      <c r="J53" s="12">
        <f>' kosten partner 8'!C54</f>
        <v>0</v>
      </c>
      <c r="K53" s="12">
        <f>' kosten partner 8'!D54</f>
        <v>0</v>
      </c>
      <c r="L53" s="12">
        <f>' kosten partner 8'!E54</f>
        <v>0</v>
      </c>
      <c r="M53" s="12">
        <f>' kosten partner 8'!F54</f>
        <v>0</v>
      </c>
    </row>
    <row r="54" spans="1:13">
      <c r="A54" t="str">
        <f>' kosten partner 8'!H62</f>
        <v/>
      </c>
      <c r="B54">
        <f>B53</f>
        <v>0</v>
      </c>
      <c r="H54" t="str">
        <f>H53</f>
        <v>privaat</v>
      </c>
      <c r="I54" t="s">
        <v>87</v>
      </c>
      <c r="J54" s="12">
        <f>' kosten partner 8'!C53</f>
        <v>0</v>
      </c>
      <c r="K54" s="12">
        <f>' kosten partner 8'!D53</f>
        <v>0</v>
      </c>
      <c r="L54" s="12">
        <f>' kosten partner 8'!E53</f>
        <v>0</v>
      </c>
      <c r="M54" s="12">
        <f>' kosten partner 8'!F53</f>
        <v>0</v>
      </c>
    </row>
    <row r="55" spans="1:13" ht="15.95" customHeight="1">
      <c r="B55">
        <f>B54</f>
        <v>0</v>
      </c>
      <c r="H55" t="str">
        <f>H54</f>
        <v>privaat</v>
      </c>
      <c r="J55" s="12"/>
      <c r="K55" s="12"/>
      <c r="L55" s="12"/>
      <c r="M55" s="12"/>
    </row>
    <row r="56" spans="1:13">
      <c r="B56">
        <f>B55</f>
        <v>0</v>
      </c>
      <c r="H56" t="str">
        <f>H55</f>
        <v>privaat</v>
      </c>
      <c r="I56" t="s">
        <v>90</v>
      </c>
      <c r="J56" s="12">
        <f>' kosten partner 8'!C55</f>
        <v>0</v>
      </c>
      <c r="K56" s="12">
        <f>' kosten partner 8'!D55</f>
        <v>0</v>
      </c>
      <c r="L56" s="12">
        <f>' kosten partner 8'!E55</f>
        <v>0</v>
      </c>
      <c r="M56" s="12">
        <f>' kosten partner 8'!F55</f>
        <v>0</v>
      </c>
    </row>
    <row r="57" spans="1:13">
      <c r="B57">
        <f>B56</f>
        <v>0</v>
      </c>
      <c r="H57" t="str">
        <f>H56</f>
        <v>privaat</v>
      </c>
      <c r="I57" t="s">
        <v>92</v>
      </c>
      <c r="J57" s="12">
        <f>' kosten partner 8'!C60</f>
        <v>0</v>
      </c>
      <c r="K57" s="12">
        <f>' kosten partner 8'!D60</f>
        <v>0</v>
      </c>
      <c r="L57" s="12">
        <f>' kosten partner 8'!E60</f>
        <v>0</v>
      </c>
      <c r="M57" s="12">
        <f>SUM(J57:L57)</f>
        <v>0</v>
      </c>
    </row>
    <row r="58" spans="1:13">
      <c r="A58" t="str">
        <f>A59</f>
        <v>partner 9</v>
      </c>
      <c r="B58">
        <f>B59</f>
        <v>0</v>
      </c>
      <c r="H58">
        <f>SUMIF(deelnemers!AJ$16:AJ$28,'samenvatting partners'!C59,deelnemers!AM$16:AM$28)</f>
        <v>0</v>
      </c>
      <c r="J58" s="12"/>
      <c r="K58" s="12"/>
      <c r="L58" s="12"/>
      <c r="M58" s="12"/>
    </row>
    <row r="59" spans="1:13">
      <c r="A59" t="str">
        <f>' kosten partner 9'!A9</f>
        <v>partner 9</v>
      </c>
      <c r="B59">
        <f>' kosten partner 9'!B9</f>
        <v>0</v>
      </c>
      <c r="C59">
        <f>' kosten partner 9'!C9</f>
        <v>0</v>
      </c>
      <c r="D59" s="12">
        <f>' kosten partner 9'!C48</f>
        <v>0</v>
      </c>
      <c r="E59" s="12">
        <f>' kosten partner 9'!D48</f>
        <v>0</v>
      </c>
      <c r="F59" s="12">
        <f>' kosten partner 9'!E48</f>
        <v>0</v>
      </c>
      <c r="G59" s="12">
        <f>' kosten partner 9'!F48</f>
        <v>0</v>
      </c>
      <c r="H59" t="str">
        <f>IF(H58=1,"publiek","privaat")</f>
        <v>privaat</v>
      </c>
      <c r="I59" t="s">
        <v>85</v>
      </c>
      <c r="J59" s="12">
        <f>' kosten partner 9'!C54</f>
        <v>0</v>
      </c>
      <c r="K59" s="12">
        <f>' kosten partner 9'!D54</f>
        <v>0</v>
      </c>
      <c r="L59" s="12">
        <f>' kosten partner 9'!E54</f>
        <v>0</v>
      </c>
      <c r="M59" s="12">
        <f>' kosten partner 9'!F54</f>
        <v>0</v>
      </c>
    </row>
    <row r="60" spans="1:13">
      <c r="A60" t="str">
        <f>' kosten partner 9'!H62</f>
        <v/>
      </c>
      <c r="B60">
        <f>B59</f>
        <v>0</v>
      </c>
      <c r="H60" t="str">
        <f>H59</f>
        <v>privaat</v>
      </c>
      <c r="I60" t="s">
        <v>87</v>
      </c>
      <c r="J60" s="12">
        <f>' kosten partner 9'!C53</f>
        <v>0</v>
      </c>
      <c r="K60" s="12">
        <f>' kosten partner 9'!D53</f>
        <v>0</v>
      </c>
      <c r="L60" s="12">
        <f>' kosten partner 9'!E53</f>
        <v>0</v>
      </c>
      <c r="M60" s="12">
        <f>' kosten partner 9'!F53</f>
        <v>0</v>
      </c>
    </row>
    <row r="61" spans="1:13">
      <c r="B61">
        <f>B60</f>
        <v>0</v>
      </c>
      <c r="H61" t="str">
        <f>H60</f>
        <v>privaat</v>
      </c>
      <c r="J61" s="12"/>
      <c r="K61" s="12"/>
      <c r="L61" s="12"/>
      <c r="M61" s="12"/>
    </row>
    <row r="62" spans="1:13">
      <c r="B62">
        <f>B61</f>
        <v>0</v>
      </c>
      <c r="H62" t="str">
        <f>H61</f>
        <v>privaat</v>
      </c>
      <c r="I62" t="s">
        <v>90</v>
      </c>
      <c r="J62" s="12">
        <f>' kosten partner 9'!C55</f>
        <v>0</v>
      </c>
      <c r="K62" s="12">
        <f>' kosten partner 9'!D55</f>
        <v>0</v>
      </c>
      <c r="L62" s="12">
        <f>' kosten partner 9'!E55</f>
        <v>0</v>
      </c>
      <c r="M62" s="12">
        <f>' kosten partner 9'!F55</f>
        <v>0</v>
      </c>
    </row>
    <row r="63" spans="1:13">
      <c r="B63">
        <f>B62</f>
        <v>0</v>
      </c>
      <c r="H63" t="str">
        <f>H62</f>
        <v>privaat</v>
      </c>
      <c r="I63" t="s">
        <v>92</v>
      </c>
      <c r="J63" s="12">
        <f>' kosten partner 9'!C60</f>
        <v>0</v>
      </c>
      <c r="K63" s="12">
        <f>' kosten partner 9'!D60</f>
        <v>0</v>
      </c>
      <c r="L63" s="12">
        <f>' kosten partner 9'!E60</f>
        <v>0</v>
      </c>
      <c r="M63" s="12">
        <f>SUM(J63:L63)</f>
        <v>0</v>
      </c>
    </row>
    <row r="64" spans="1:13">
      <c r="A64" t="str">
        <f>A65</f>
        <v>partner 10</v>
      </c>
      <c r="B64">
        <f>B65</f>
        <v>0</v>
      </c>
      <c r="H64">
        <f>SUMIF(deelnemers!AJ$16:AJ$28,'samenvatting partners'!C65,deelnemers!AM$16:AM$28)</f>
        <v>0</v>
      </c>
      <c r="J64" s="12"/>
      <c r="K64" s="12"/>
      <c r="L64" s="12"/>
      <c r="M64" s="12"/>
    </row>
    <row r="65" spans="1:13">
      <c r="A65" t="str">
        <f>' kosten partner 10'!A9</f>
        <v>partner 10</v>
      </c>
      <c r="B65">
        <f>' kosten partner 10'!B9</f>
        <v>0</v>
      </c>
      <c r="C65">
        <f>' kosten partner 10'!C9</f>
        <v>0</v>
      </c>
      <c r="D65" s="12">
        <f>' kosten partner 10'!C48</f>
        <v>0</v>
      </c>
      <c r="E65" s="12">
        <f>' kosten partner 10'!D48</f>
        <v>0</v>
      </c>
      <c r="F65" s="12">
        <f>' kosten partner 10'!E48</f>
        <v>0</v>
      </c>
      <c r="G65" s="12">
        <f>' kosten partner 10'!F48</f>
        <v>0</v>
      </c>
      <c r="H65" t="str">
        <f>IF(H64=1,"publiek","privaat")</f>
        <v>privaat</v>
      </c>
      <c r="I65" t="s">
        <v>85</v>
      </c>
      <c r="J65" s="12">
        <f>' kosten partner 10'!C54</f>
        <v>0</v>
      </c>
      <c r="K65" s="12">
        <f>' kosten partner 10'!D54</f>
        <v>0</v>
      </c>
      <c r="L65" s="12">
        <f>' kosten partner 10'!E54</f>
        <v>0</v>
      </c>
      <c r="M65" s="12">
        <f>' kosten partner 10'!F54</f>
        <v>0</v>
      </c>
    </row>
    <row r="66" spans="1:13">
      <c r="A66" t="str">
        <f>' kosten partner 10'!H62</f>
        <v/>
      </c>
      <c r="B66">
        <f>B65</f>
        <v>0</v>
      </c>
      <c r="H66" t="str">
        <f>H65</f>
        <v>privaat</v>
      </c>
      <c r="I66" t="s">
        <v>87</v>
      </c>
      <c r="J66" s="12">
        <f>' kosten partner 10'!C53</f>
        <v>0</v>
      </c>
      <c r="K66" s="12">
        <f>' kosten partner 10'!D53</f>
        <v>0</v>
      </c>
      <c r="L66" s="12">
        <f>' kosten partner 10'!E53</f>
        <v>0</v>
      </c>
      <c r="M66" s="12">
        <f>' kosten partner 10'!F53</f>
        <v>0</v>
      </c>
    </row>
    <row r="67" spans="1:13">
      <c r="B67">
        <f>B66</f>
        <v>0</v>
      </c>
      <c r="H67" t="str">
        <f>H66</f>
        <v>privaat</v>
      </c>
      <c r="J67" s="12"/>
      <c r="K67" s="12"/>
      <c r="L67" s="12"/>
      <c r="M67" s="12"/>
    </row>
    <row r="68" spans="1:13">
      <c r="B68">
        <f>B67</f>
        <v>0</v>
      </c>
      <c r="H68" t="str">
        <f>H67</f>
        <v>privaat</v>
      </c>
      <c r="I68" t="s">
        <v>90</v>
      </c>
      <c r="J68" s="12">
        <f>' kosten partner 10'!C55</f>
        <v>0</v>
      </c>
      <c r="K68" s="12">
        <f>' kosten partner 10'!D55</f>
        <v>0</v>
      </c>
      <c r="L68" s="12">
        <f>' kosten partner 10'!E55</f>
        <v>0</v>
      </c>
      <c r="M68" s="12">
        <f>' kosten partner 10'!F55</f>
        <v>0</v>
      </c>
    </row>
    <row r="69" spans="1:13">
      <c r="B69">
        <f>B68</f>
        <v>0</v>
      </c>
      <c r="H69" t="str">
        <f>H68</f>
        <v>privaat</v>
      </c>
      <c r="I69" t="s">
        <v>92</v>
      </c>
      <c r="J69" s="12">
        <f>' kosten partner 10'!C60</f>
        <v>0</v>
      </c>
      <c r="K69" s="12">
        <f>' kosten partner 10'!D60</f>
        <v>0</v>
      </c>
      <c r="L69" s="12">
        <f>' kosten partner 10'!E60</f>
        <v>0</v>
      </c>
      <c r="M69" s="12">
        <f>SUM(J69:L69)</f>
        <v>0</v>
      </c>
    </row>
    <row r="70" spans="1:13">
      <c r="A70" t="str">
        <f>A71</f>
        <v>partner 11</v>
      </c>
      <c r="B70">
        <f>B71</f>
        <v>0</v>
      </c>
      <c r="H70">
        <f>SUMIF(deelnemers!AJ$16:AJ$28,'samenvatting partners'!C71,deelnemers!AM$16:AM$28)</f>
        <v>0</v>
      </c>
      <c r="J70" s="12"/>
      <c r="K70" s="12"/>
      <c r="L70" s="12"/>
      <c r="M70" s="12"/>
    </row>
    <row r="71" spans="1:13">
      <c r="A71" t="str">
        <f>'kosten partner 11'!A9</f>
        <v>partner 11</v>
      </c>
      <c r="B71">
        <f>'kosten partner 11'!B9</f>
        <v>0</v>
      </c>
      <c r="C71">
        <f>'kosten partner 11'!C9</f>
        <v>0</v>
      </c>
      <c r="D71" s="12">
        <f>'kosten partner 11'!C48</f>
        <v>0</v>
      </c>
      <c r="E71" s="12">
        <f>'kosten partner 11'!D48</f>
        <v>0</v>
      </c>
      <c r="F71" s="12">
        <f>'kosten partner 11'!E48</f>
        <v>0</v>
      </c>
      <c r="G71" s="12">
        <f>'kosten partner 11'!F48</f>
        <v>0</v>
      </c>
      <c r="H71" t="str">
        <f>IF(H70=1,"publiek","privaat")</f>
        <v>privaat</v>
      </c>
      <c r="I71" t="s">
        <v>85</v>
      </c>
      <c r="J71" s="12">
        <f>'kosten partner 11'!C54</f>
        <v>0</v>
      </c>
      <c r="K71" s="12">
        <f>'kosten partner 11'!D54</f>
        <v>0</v>
      </c>
      <c r="L71" s="12">
        <f>'kosten partner 11'!E54</f>
        <v>0</v>
      </c>
      <c r="M71" s="12">
        <f>'kosten partner 11'!F54</f>
        <v>0</v>
      </c>
    </row>
    <row r="72" spans="1:13">
      <c r="A72" t="str">
        <f>'kosten partner 11'!H62</f>
        <v/>
      </c>
      <c r="B72">
        <f>B71</f>
        <v>0</v>
      </c>
      <c r="H72" t="str">
        <f>H71</f>
        <v>privaat</v>
      </c>
      <c r="I72" t="s">
        <v>87</v>
      </c>
      <c r="J72" s="12">
        <f>'kosten partner 11'!C53</f>
        <v>0</v>
      </c>
      <c r="K72" s="12">
        <f>'kosten partner 11'!D53</f>
        <v>0</v>
      </c>
      <c r="L72" s="12">
        <f>'kosten partner 11'!E53</f>
        <v>0</v>
      </c>
      <c r="M72" s="12">
        <f>'kosten partner 11'!F53</f>
        <v>0</v>
      </c>
    </row>
    <row r="73" spans="1:13">
      <c r="B73">
        <f>B72</f>
        <v>0</v>
      </c>
      <c r="H73" t="str">
        <f>H72</f>
        <v>privaat</v>
      </c>
      <c r="J73" s="12"/>
      <c r="K73" s="12"/>
      <c r="L73" s="12"/>
      <c r="M73" s="12"/>
    </row>
    <row r="74" spans="1:13">
      <c r="B74">
        <f>B73</f>
        <v>0</v>
      </c>
      <c r="H74" t="str">
        <f>H73</f>
        <v>privaat</v>
      </c>
      <c r="I74" t="s">
        <v>90</v>
      </c>
      <c r="J74" s="12">
        <f>'kosten partner 11'!C55</f>
        <v>0</v>
      </c>
      <c r="K74" s="12">
        <f>'kosten partner 11'!D55</f>
        <v>0</v>
      </c>
      <c r="L74" s="12">
        <f>'kosten partner 11'!E55</f>
        <v>0</v>
      </c>
      <c r="M74" s="12">
        <f>'kosten partner 11'!F55</f>
        <v>0</v>
      </c>
    </row>
    <row r="75" spans="1:13">
      <c r="B75">
        <f>B74</f>
        <v>0</v>
      </c>
      <c r="H75" t="str">
        <f>H74</f>
        <v>privaat</v>
      </c>
      <c r="I75" t="s">
        <v>92</v>
      </c>
      <c r="J75" s="12">
        <f>'kosten partner 11'!C60</f>
        <v>0</v>
      </c>
      <c r="K75" s="12">
        <f>'kosten partner 11'!D60</f>
        <v>0</v>
      </c>
      <c r="L75" s="12">
        <f>'kosten partner 11'!E60</f>
        <v>0</v>
      </c>
      <c r="M75" s="12">
        <f>SUM(J75:L75)</f>
        <v>0</v>
      </c>
    </row>
    <row r="76" spans="1:13">
      <c r="A76" t="str">
        <f>A77</f>
        <v>partner 12</v>
      </c>
      <c r="B76">
        <f>B77</f>
        <v>0</v>
      </c>
      <c r="H76">
        <f>SUMIF(deelnemers!AJ$16:AJ$28,'samenvatting partners'!C77,deelnemers!AM$16:AM$28)</f>
        <v>0</v>
      </c>
      <c r="J76" s="12"/>
      <c r="K76" s="12"/>
      <c r="L76" s="12"/>
      <c r="M76" s="12"/>
    </row>
    <row r="77" spans="1:13">
      <c r="A77" t="str">
        <f>'kosten partner 12'!A9</f>
        <v>partner 12</v>
      </c>
      <c r="B77">
        <f>'kosten partner 12'!B9</f>
        <v>0</v>
      </c>
      <c r="C77">
        <f>'kosten partner 12'!C9</f>
        <v>0</v>
      </c>
      <c r="D77" s="12">
        <f>'kosten partner 12'!C48</f>
        <v>0</v>
      </c>
      <c r="E77" s="12">
        <f>'kosten partner 12'!D48</f>
        <v>0</v>
      </c>
      <c r="F77" s="12">
        <f>'kosten partner 12'!E48</f>
        <v>0</v>
      </c>
      <c r="G77" s="12">
        <f>'kosten partner 12'!F48</f>
        <v>0</v>
      </c>
      <c r="H77" t="str">
        <f>IF(H76=1,"publiek","privaat")</f>
        <v>privaat</v>
      </c>
      <c r="I77" t="s">
        <v>85</v>
      </c>
      <c r="J77" s="12">
        <f>'kosten partner 12'!C54</f>
        <v>0</v>
      </c>
      <c r="K77" s="12">
        <f>'kosten partner 12'!D54</f>
        <v>0</v>
      </c>
      <c r="L77" s="12">
        <f>'kosten partner 12'!E54</f>
        <v>0</v>
      </c>
      <c r="M77" s="12">
        <f>'kosten partner 12'!F54</f>
        <v>0</v>
      </c>
    </row>
    <row r="78" spans="1:13">
      <c r="A78" t="str">
        <f>'kosten partner 12'!H62</f>
        <v/>
      </c>
      <c r="B78">
        <f>B77</f>
        <v>0</v>
      </c>
      <c r="H78" t="str">
        <f>H77</f>
        <v>privaat</v>
      </c>
      <c r="I78" t="s">
        <v>87</v>
      </c>
      <c r="J78" s="12">
        <f>'kosten partner 12'!C53</f>
        <v>0</v>
      </c>
      <c r="K78" s="12">
        <f>'kosten partner 12'!D53</f>
        <v>0</v>
      </c>
      <c r="L78" s="12">
        <f>'kosten partner 12'!E53</f>
        <v>0</v>
      </c>
      <c r="M78" s="12">
        <f>'kosten partner 12'!F53</f>
        <v>0</v>
      </c>
    </row>
    <row r="79" spans="1:13">
      <c r="B79">
        <f>B78</f>
        <v>0</v>
      </c>
      <c r="H79" t="str">
        <f>H78</f>
        <v>privaat</v>
      </c>
      <c r="J79" s="12"/>
      <c r="K79" s="12"/>
      <c r="L79" s="12"/>
      <c r="M79" s="12"/>
    </row>
    <row r="80" spans="1:13">
      <c r="B80">
        <f>B79</f>
        <v>0</v>
      </c>
      <c r="H80" t="str">
        <f>H79</f>
        <v>privaat</v>
      </c>
      <c r="I80" t="s">
        <v>90</v>
      </c>
      <c r="J80" s="12">
        <f>'kosten partner 12'!C55</f>
        <v>0</v>
      </c>
      <c r="K80" s="12">
        <f>'kosten partner 12'!D55</f>
        <v>0</v>
      </c>
      <c r="L80" s="12">
        <f>'kosten partner 12'!E55</f>
        <v>0</v>
      </c>
      <c r="M80" s="12">
        <f>'kosten partner 12'!F55</f>
        <v>0</v>
      </c>
    </row>
    <row r="81" spans="1:13">
      <c r="B81">
        <f>B80</f>
        <v>0</v>
      </c>
      <c r="H81" t="str">
        <f>H80</f>
        <v>privaat</v>
      </c>
      <c r="I81" t="s">
        <v>92</v>
      </c>
      <c r="J81" s="12">
        <f>'kosten partner 12'!C60</f>
        <v>0</v>
      </c>
      <c r="K81" s="12">
        <f>'kosten partner 12'!D60</f>
        <v>0</v>
      </c>
      <c r="L81" s="12">
        <f>'kosten partner 12'!E60</f>
        <v>0</v>
      </c>
      <c r="M81" s="12">
        <f>SUM(J81:L81)</f>
        <v>0</v>
      </c>
    </row>
    <row r="82" spans="1:13">
      <c r="A82" t="str">
        <f>A83</f>
        <v>partner 13</v>
      </c>
      <c r="B82">
        <f>B83</f>
        <v>0</v>
      </c>
      <c r="H82">
        <f>SUMIF(deelnemers!AJ$16:AJ$28,'samenvatting partners'!C83,deelnemers!AM$16:AM$28)</f>
        <v>0</v>
      </c>
      <c r="J82" s="12"/>
      <c r="K82" s="12"/>
      <c r="L82" s="12"/>
      <c r="M82" s="12"/>
    </row>
    <row r="83" spans="1:13">
      <c r="A83" t="str">
        <f>'kosten partner 13'!A9</f>
        <v>partner 13</v>
      </c>
      <c r="B83">
        <f>'kosten partner 13'!B9</f>
        <v>0</v>
      </c>
      <c r="C83">
        <f>'kosten partner 13'!C9</f>
        <v>0</v>
      </c>
      <c r="D83" s="12">
        <f>'kosten partner 13'!C48</f>
        <v>0</v>
      </c>
      <c r="E83" s="12">
        <f>'kosten partner 13'!D48</f>
        <v>0</v>
      </c>
      <c r="F83" s="12">
        <f>'kosten partner 13'!E48</f>
        <v>0</v>
      </c>
      <c r="G83" s="12">
        <f>'kosten partner 13'!F48</f>
        <v>0</v>
      </c>
      <c r="H83" t="str">
        <f>IF(H82=1,"publiek","privaat")</f>
        <v>privaat</v>
      </c>
      <c r="I83" t="s">
        <v>85</v>
      </c>
      <c r="J83" s="12">
        <f>'kosten partner 13'!C54</f>
        <v>0</v>
      </c>
      <c r="K83" s="12">
        <f>'kosten partner 13'!D54</f>
        <v>0</v>
      </c>
      <c r="L83" s="12">
        <f>'kosten partner 13'!E54</f>
        <v>0</v>
      </c>
      <c r="M83" s="12">
        <f>'kosten partner 13'!F54</f>
        <v>0</v>
      </c>
    </row>
    <row r="84" spans="1:13">
      <c r="A84" t="str">
        <f>'kosten partner 13'!H62</f>
        <v/>
      </c>
      <c r="B84">
        <f>B83</f>
        <v>0</v>
      </c>
      <c r="H84" t="str">
        <f>H83</f>
        <v>privaat</v>
      </c>
      <c r="I84" t="s">
        <v>87</v>
      </c>
      <c r="J84" s="12">
        <f>'kosten partner 13'!C53</f>
        <v>0</v>
      </c>
      <c r="K84" s="12">
        <f>'kosten partner 13'!D53</f>
        <v>0</v>
      </c>
      <c r="L84" s="12">
        <f>'kosten partner 13'!E53</f>
        <v>0</v>
      </c>
      <c r="M84" s="12">
        <f>'kosten partner 13'!F53</f>
        <v>0</v>
      </c>
    </row>
    <row r="85" spans="1:13">
      <c r="B85">
        <f>B84</f>
        <v>0</v>
      </c>
      <c r="H85" t="str">
        <f>H84</f>
        <v>privaat</v>
      </c>
      <c r="J85" s="12"/>
      <c r="K85" s="12"/>
      <c r="L85" s="12"/>
      <c r="M85" s="12"/>
    </row>
    <row r="86" spans="1:13">
      <c r="B86">
        <f>B85</f>
        <v>0</v>
      </c>
      <c r="H86" t="str">
        <f>H85</f>
        <v>privaat</v>
      </c>
      <c r="I86" t="s">
        <v>90</v>
      </c>
      <c r="J86" s="12">
        <f>'kosten partner 13'!C55</f>
        <v>0</v>
      </c>
      <c r="K86" s="12">
        <f>'kosten partner 13'!D55</f>
        <v>0</v>
      </c>
      <c r="L86" s="12">
        <f>'kosten partner 13'!E55</f>
        <v>0</v>
      </c>
      <c r="M86" s="12">
        <f>'kosten partner 13'!F55</f>
        <v>0</v>
      </c>
    </row>
    <row r="87" spans="1:13">
      <c r="B87">
        <f>B86</f>
        <v>0</v>
      </c>
      <c r="H87" t="str">
        <f>H86</f>
        <v>privaat</v>
      </c>
      <c r="I87" t="s">
        <v>92</v>
      </c>
      <c r="J87" s="12">
        <f>'kosten partner 13'!C60</f>
        <v>0</v>
      </c>
      <c r="K87" s="12">
        <f>'kosten partner 13'!D60</f>
        <v>0</v>
      </c>
      <c r="L87" s="12">
        <f>'kosten partner 13'!E60</f>
        <v>0</v>
      </c>
      <c r="M87" s="12">
        <f>SUM(J87:L87)</f>
        <v>0</v>
      </c>
    </row>
    <row r="88" spans="1:13">
      <c r="A88" t="str">
        <f>A89</f>
        <v>partner 14</v>
      </c>
      <c r="B88">
        <f>B89</f>
        <v>0</v>
      </c>
      <c r="H88">
        <f>SUMIF(deelnemers!AJ$16:AJ$28,'samenvatting partners'!C89,deelnemers!AM$16:AM$28)</f>
        <v>0</v>
      </c>
      <c r="J88" s="12"/>
      <c r="K88" s="12"/>
      <c r="L88" s="12"/>
      <c r="M88" s="12"/>
    </row>
    <row r="89" spans="1:13">
      <c r="A89" t="str">
        <f>'kosten partner 14'!A9</f>
        <v>partner 14</v>
      </c>
      <c r="B89">
        <f>'kosten partner 14'!B9</f>
        <v>0</v>
      </c>
      <c r="C89">
        <f>'kosten partner 14'!C9</f>
        <v>0</v>
      </c>
      <c r="D89" s="12">
        <f>'kosten partner 14'!C48</f>
        <v>0</v>
      </c>
      <c r="E89" s="12">
        <f>'kosten partner 14'!D48</f>
        <v>0</v>
      </c>
      <c r="F89" s="12">
        <f>'kosten partner 14'!E48</f>
        <v>0</v>
      </c>
      <c r="G89" s="12">
        <f>'kosten partner 14'!F48</f>
        <v>0</v>
      </c>
      <c r="H89" t="str">
        <f>IF(H88=1,"publiek","privaat")</f>
        <v>privaat</v>
      </c>
      <c r="I89" t="s">
        <v>85</v>
      </c>
      <c r="J89" s="12">
        <f>'kosten partner 14'!C54</f>
        <v>0</v>
      </c>
      <c r="K89" s="12">
        <f>'kosten partner 14'!D54</f>
        <v>0</v>
      </c>
      <c r="L89" s="12">
        <f>'kosten partner 14'!E54</f>
        <v>0</v>
      </c>
      <c r="M89" s="12">
        <f>'kosten partner 14'!F54</f>
        <v>0</v>
      </c>
    </row>
    <row r="90" spans="1:13">
      <c r="A90" t="str">
        <f>'kosten partner 14'!H62</f>
        <v/>
      </c>
      <c r="B90">
        <f>B89</f>
        <v>0</v>
      </c>
      <c r="H90" t="str">
        <f>H89</f>
        <v>privaat</v>
      </c>
      <c r="I90" t="s">
        <v>87</v>
      </c>
      <c r="J90" s="12">
        <f>'kosten partner 14'!C53</f>
        <v>0</v>
      </c>
      <c r="K90" s="12">
        <f>'kosten partner 14'!D53</f>
        <v>0</v>
      </c>
      <c r="L90" s="12">
        <f>'kosten partner 14'!E53</f>
        <v>0</v>
      </c>
      <c r="M90" s="12">
        <f>'kosten partner 14'!F53</f>
        <v>0</v>
      </c>
    </row>
    <row r="91" spans="1:13">
      <c r="B91">
        <f>B90</f>
        <v>0</v>
      </c>
      <c r="H91" t="str">
        <f>H90</f>
        <v>privaat</v>
      </c>
      <c r="J91" s="12"/>
      <c r="K91" s="12"/>
      <c r="L91" s="12"/>
      <c r="M91" s="12"/>
    </row>
    <row r="92" spans="1:13">
      <c r="B92">
        <f>B91</f>
        <v>0</v>
      </c>
      <c r="H92" t="str">
        <f>H91</f>
        <v>privaat</v>
      </c>
      <c r="I92" t="s">
        <v>90</v>
      </c>
      <c r="J92" s="12">
        <f>'kosten partner 14'!C55</f>
        <v>0</v>
      </c>
      <c r="K92" s="12">
        <f>'kosten partner 14'!D55</f>
        <v>0</v>
      </c>
      <c r="L92" s="12">
        <f>'kosten partner 14'!E55</f>
        <v>0</v>
      </c>
      <c r="M92" s="12">
        <f>'kosten partner 14'!F55</f>
        <v>0</v>
      </c>
    </row>
    <row r="93" spans="1:13">
      <c r="B93">
        <f>B92</f>
        <v>0</v>
      </c>
      <c r="H93" t="str">
        <f>H92</f>
        <v>privaat</v>
      </c>
      <c r="I93" t="s">
        <v>92</v>
      </c>
      <c r="J93" s="12">
        <f>'kosten partner 14'!C60</f>
        <v>0</v>
      </c>
      <c r="K93" s="12">
        <f>'kosten partner 14'!D60</f>
        <v>0</v>
      </c>
      <c r="L93" s="12">
        <f>'kosten partner 14'!E60</f>
        <v>0</v>
      </c>
      <c r="M93" s="12">
        <f>SUM(J93:L93)</f>
        <v>0</v>
      </c>
    </row>
    <row r="94" spans="1:13">
      <c r="A94" t="str">
        <f>A95</f>
        <v>partner 15</v>
      </c>
      <c r="B94">
        <f>B95</f>
        <v>0</v>
      </c>
      <c r="H94">
        <f>SUMIF(deelnemers!AJ$16:AJ$28,'samenvatting partners'!C95,deelnemers!AM$16:AM$28)</f>
        <v>0</v>
      </c>
      <c r="J94" s="12"/>
      <c r="K94" s="12"/>
      <c r="L94" s="12"/>
      <c r="M94" s="12"/>
    </row>
    <row r="95" spans="1:13">
      <c r="A95" t="str">
        <f>'kosten partner 15'!A9</f>
        <v>partner 15</v>
      </c>
      <c r="B95">
        <f>'kosten partner 15'!B9</f>
        <v>0</v>
      </c>
      <c r="C95">
        <f>'kosten partner 15'!C9</f>
        <v>0</v>
      </c>
      <c r="D95" s="12">
        <f>'kosten partner 15'!C48</f>
        <v>0</v>
      </c>
      <c r="E95" s="12">
        <f>'kosten partner 15'!D48</f>
        <v>0</v>
      </c>
      <c r="F95" s="12">
        <f>'kosten partner 15'!E48</f>
        <v>0</v>
      </c>
      <c r="G95" s="12">
        <f>'kosten partner 15'!F48</f>
        <v>0</v>
      </c>
      <c r="H95" t="str">
        <f>IF(H94=1,"publiek","privaat")</f>
        <v>privaat</v>
      </c>
      <c r="I95" t="s">
        <v>85</v>
      </c>
      <c r="J95" s="12">
        <f>'kosten partner 15'!C54</f>
        <v>0</v>
      </c>
      <c r="K95" s="12">
        <f>'kosten partner 15'!D54</f>
        <v>0</v>
      </c>
      <c r="L95" s="12">
        <f>'kosten partner 15'!E54</f>
        <v>0</v>
      </c>
      <c r="M95" s="12">
        <f>'kosten partner 15'!F54</f>
        <v>0</v>
      </c>
    </row>
    <row r="96" spans="1:13">
      <c r="A96" t="str">
        <f>'kosten partner 15'!H62</f>
        <v/>
      </c>
      <c r="B96">
        <f>B95</f>
        <v>0</v>
      </c>
      <c r="H96" t="str">
        <f>H95</f>
        <v>privaat</v>
      </c>
      <c r="I96" t="s">
        <v>87</v>
      </c>
      <c r="J96" s="12">
        <f>'kosten partner 15'!C53</f>
        <v>0</v>
      </c>
      <c r="K96" s="12">
        <f>'kosten partner 15'!D53</f>
        <v>0</v>
      </c>
      <c r="L96" s="12">
        <f>'kosten partner 15'!E53</f>
        <v>0</v>
      </c>
      <c r="M96" s="12">
        <f>'kosten partner 15'!F53</f>
        <v>0</v>
      </c>
    </row>
    <row r="97" spans="2:13">
      <c r="B97">
        <f>B96</f>
        <v>0</v>
      </c>
      <c r="H97" t="str">
        <f>H96</f>
        <v>privaat</v>
      </c>
      <c r="J97" s="12"/>
      <c r="K97" s="12"/>
      <c r="L97" s="12"/>
      <c r="M97" s="12"/>
    </row>
    <row r="98" spans="2:13">
      <c r="B98">
        <f>B97</f>
        <v>0</v>
      </c>
      <c r="H98" t="str">
        <f>H97</f>
        <v>privaat</v>
      </c>
      <c r="I98" t="s">
        <v>90</v>
      </c>
      <c r="J98" s="12">
        <f>'kosten partner 15'!C55</f>
        <v>0</v>
      </c>
      <c r="K98" s="12">
        <f>'kosten partner 15'!D55</f>
        <v>0</v>
      </c>
      <c r="L98" s="12">
        <f>'kosten partner 15'!E55</f>
        <v>0</v>
      </c>
      <c r="M98" s="12">
        <f>'kosten partner 15'!F55</f>
        <v>0</v>
      </c>
    </row>
    <row r="99" spans="2:13">
      <c r="B99">
        <f>B98</f>
        <v>0</v>
      </c>
      <c r="H99" t="str">
        <f>H98</f>
        <v>privaat</v>
      </c>
      <c r="I99" t="s">
        <v>92</v>
      </c>
      <c r="J99" s="12">
        <f>'kosten partner 15'!C60</f>
        <v>0</v>
      </c>
      <c r="K99" s="12">
        <f>'kosten partner 15'!D60</f>
        <v>0</v>
      </c>
      <c r="L99" s="12">
        <f>'kosten partner 15'!E60</f>
        <v>0</v>
      </c>
      <c r="M99" s="12">
        <f>SUM(J99:L99)</f>
        <v>0</v>
      </c>
    </row>
  </sheetData>
  <sheetProtection algorithmName="SHA-512" hashValue="Fzdh5V2cGbnyVbK5GZUcdis8SSqUxXgWiFenFoj4LBsZrPxbN6QwG+gdfIGFSKkAa8sd4GyxpmlnGar7NzleMQ==" saltValue="RfAQgAnOEXninlOMReOwTQ==" spinCount="100000" sheet="1" objects="1" scenarios="1"/>
  <protectedRanges>
    <protectedRange algorithmName="SHA-512" hashValue="IHS/fXTipdtmsZljsS+iFh/ZqOJ8FLXqwcOYT0DElkQBvyMlwHsfh4XmiEuAypyaW8894gA8jz1ITWKk7In8yw==" saltValue="s1ad61HV6gJmRgb07LAmKQ==" spinCount="100000" sqref="P16" name="invoeren kosten en financien"/>
  </protectedRange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4"/>
  <sheetViews>
    <sheetView tabSelected="1" workbookViewId="0">
      <selection activeCell="A4" sqref="A4"/>
    </sheetView>
  </sheetViews>
  <sheetFormatPr defaultRowHeight="14.45"/>
  <cols>
    <col min="1" max="1" width="22.7109375" customWidth="1"/>
    <col min="2" max="2" width="16.85546875" customWidth="1"/>
    <col min="3" max="3" width="40.5703125" customWidth="1"/>
    <col min="4" max="4" width="24.42578125" customWidth="1"/>
    <col min="5" max="5" width="15.140625" customWidth="1"/>
    <col min="6" max="6" width="15.42578125" customWidth="1"/>
    <col min="7" max="7" width="27.5703125" customWidth="1"/>
    <col min="28" max="33" width="0" hidden="1" customWidth="1"/>
    <col min="34" max="34" width="4" hidden="1" customWidth="1"/>
    <col min="35" max="35" width="4.5703125" hidden="1" customWidth="1"/>
    <col min="36" max="36" width="11.140625" hidden="1" customWidth="1"/>
    <col min="37" max="37" width="6.42578125" hidden="1" customWidth="1"/>
    <col min="38" max="38" width="20.7109375" hidden="1" customWidth="1"/>
    <col min="39" max="39" width="21.42578125" hidden="1" customWidth="1"/>
    <col min="40" max="40" width="19" hidden="1" customWidth="1"/>
    <col min="41" max="41" width="23.28515625" hidden="1" customWidth="1"/>
    <col min="42" max="42" width="7.85546875" hidden="1" customWidth="1"/>
    <col min="43" max="43" width="6.85546875" hidden="1" customWidth="1"/>
    <col min="44" max="45" width="9.140625" hidden="1" customWidth="1"/>
    <col min="46" max="52" width="0" hidden="1" customWidth="1"/>
  </cols>
  <sheetData>
    <row r="1" spans="1:44" s="9" customFormat="1" ht="15.6">
      <c r="A1" s="9" t="s">
        <v>109</v>
      </c>
    </row>
    <row r="2" spans="1:44" s="9" customFormat="1" ht="15.6">
      <c r="A2" s="9" t="s">
        <v>66</v>
      </c>
      <c r="B2" s="145" t="s">
        <v>110</v>
      </c>
    </row>
    <row r="3" spans="1:44" s="9" customFormat="1" ht="15.6">
      <c r="A3" s="9" t="s">
        <v>67</v>
      </c>
      <c r="B3" s="145"/>
    </row>
    <row r="4" spans="1:44" s="9" customFormat="1" ht="15.6"/>
    <row r="5" spans="1:44" s="9" customFormat="1" ht="15.6">
      <c r="A5" s="189" t="s">
        <v>111</v>
      </c>
      <c r="B5" s="145"/>
      <c r="C5" s="145"/>
      <c r="D5" s="145"/>
    </row>
    <row r="6" spans="1:44" s="9" customFormat="1" ht="15.6">
      <c r="A6" s="190" t="s">
        <v>112</v>
      </c>
      <c r="B6" s="145"/>
      <c r="C6" s="145"/>
      <c r="D6" s="145"/>
    </row>
    <row r="7" spans="1:44" s="9" customFormat="1" ht="15.6">
      <c r="A7" t="s">
        <v>113</v>
      </c>
    </row>
    <row r="8" spans="1:44" s="9" customFormat="1" ht="15.6">
      <c r="A8" t="s">
        <v>114</v>
      </c>
    </row>
    <row r="9" spans="1:44" s="9" customFormat="1" ht="15.6"/>
    <row r="10" spans="1:44">
      <c r="A10" t="s">
        <v>115</v>
      </c>
    </row>
    <row r="11" spans="1:44" ht="15.6">
      <c r="A11" s="147" t="s">
        <v>116</v>
      </c>
    </row>
    <row r="13" spans="1:44" ht="15" thickBot="1">
      <c r="C13" s="190" t="s">
        <v>117</v>
      </c>
      <c r="D13" s="190" t="s">
        <v>117</v>
      </c>
    </row>
    <row r="14" spans="1:44" ht="29.45" thickBot="1">
      <c r="A14" s="198" t="s">
        <v>118</v>
      </c>
      <c r="B14" s="198" t="s">
        <v>119</v>
      </c>
      <c r="C14" s="198" t="s">
        <v>120</v>
      </c>
      <c r="D14" s="198" t="s">
        <v>121</v>
      </c>
      <c r="E14" s="198" t="s">
        <v>122</v>
      </c>
      <c r="F14" s="206" t="s">
        <v>123</v>
      </c>
      <c r="G14" s="198" t="s">
        <v>124</v>
      </c>
    </row>
    <row r="15" spans="1:44">
      <c r="A15" s="199" t="s">
        <v>125</v>
      </c>
      <c r="B15" s="200"/>
      <c r="C15" s="200" t="s">
        <v>126</v>
      </c>
      <c r="D15" s="200" t="s">
        <v>127</v>
      </c>
      <c r="E15" s="200"/>
      <c r="F15" s="83"/>
      <c r="G15" s="201"/>
      <c r="AJ15" s="6" t="s">
        <v>128</v>
      </c>
      <c r="AK15" s="6"/>
      <c r="AM15" s="6" t="s">
        <v>22</v>
      </c>
      <c r="AO15" s="6" t="s">
        <v>124</v>
      </c>
      <c r="AR15" s="6" t="s">
        <v>129</v>
      </c>
    </row>
    <row r="16" spans="1:44">
      <c r="A16" s="82" t="s">
        <v>130</v>
      </c>
      <c r="B16" s="83"/>
      <c r="C16" s="83"/>
      <c r="D16" s="83" t="s">
        <v>127</v>
      </c>
      <c r="E16" s="83"/>
      <c r="F16" s="83"/>
      <c r="G16" s="202"/>
      <c r="AJ16" t="s">
        <v>131</v>
      </c>
      <c r="AM16">
        <v>1</v>
      </c>
      <c r="AO16" t="s">
        <v>132</v>
      </c>
      <c r="AR16" t="s">
        <v>133</v>
      </c>
    </row>
    <row r="17" spans="1:44">
      <c r="A17" s="82" t="s">
        <v>134</v>
      </c>
      <c r="B17" s="83"/>
      <c r="C17" s="83"/>
      <c r="D17" s="83" t="s">
        <v>127</v>
      </c>
      <c r="E17" s="83"/>
      <c r="F17" s="83"/>
      <c r="G17" s="202"/>
      <c r="AJ17" t="s">
        <v>135</v>
      </c>
      <c r="AM17">
        <v>2</v>
      </c>
      <c r="AO17" t="s">
        <v>136</v>
      </c>
      <c r="AR17" t="s">
        <v>137</v>
      </c>
    </row>
    <row r="18" spans="1:44">
      <c r="A18" s="82" t="s">
        <v>138</v>
      </c>
      <c r="B18" s="83"/>
      <c r="C18" s="83"/>
      <c r="D18" s="83" t="s">
        <v>127</v>
      </c>
      <c r="E18" s="83"/>
      <c r="F18" s="83"/>
      <c r="G18" s="202"/>
      <c r="AJ18" t="s">
        <v>139</v>
      </c>
      <c r="AM18">
        <v>2</v>
      </c>
      <c r="AO18" t="s">
        <v>140</v>
      </c>
    </row>
    <row r="19" spans="1:44">
      <c r="A19" s="82" t="s">
        <v>141</v>
      </c>
      <c r="B19" s="83"/>
      <c r="C19" s="83"/>
      <c r="D19" s="83" t="s">
        <v>127</v>
      </c>
      <c r="E19" s="83"/>
      <c r="F19" s="83"/>
      <c r="G19" s="202"/>
      <c r="AJ19" t="s">
        <v>142</v>
      </c>
      <c r="AM19">
        <v>2</v>
      </c>
      <c r="AO19" t="s">
        <v>143</v>
      </c>
    </row>
    <row r="20" spans="1:44">
      <c r="A20" s="82" t="s">
        <v>144</v>
      </c>
      <c r="B20" s="83"/>
      <c r="C20" s="83"/>
      <c r="D20" s="83" t="s">
        <v>127</v>
      </c>
      <c r="E20" s="83"/>
      <c r="F20" s="83"/>
      <c r="G20" s="202"/>
      <c r="AJ20" t="s">
        <v>126</v>
      </c>
      <c r="AM20">
        <v>2</v>
      </c>
      <c r="AO20" t="s">
        <v>145</v>
      </c>
    </row>
    <row r="21" spans="1:44">
      <c r="A21" s="82" t="s">
        <v>146</v>
      </c>
      <c r="B21" s="83"/>
      <c r="C21" s="83"/>
      <c r="D21" s="83" t="s">
        <v>127</v>
      </c>
      <c r="E21" s="83"/>
      <c r="F21" s="83"/>
      <c r="G21" s="202"/>
      <c r="AJ21" t="s">
        <v>147</v>
      </c>
      <c r="AM21">
        <v>2</v>
      </c>
    </row>
    <row r="22" spans="1:44">
      <c r="A22" s="82" t="s">
        <v>148</v>
      </c>
      <c r="B22" s="83"/>
      <c r="C22" s="83"/>
      <c r="D22" s="83" t="s">
        <v>127</v>
      </c>
      <c r="E22" s="83"/>
      <c r="F22" s="83"/>
      <c r="G22" s="202"/>
      <c r="AJ22" t="s">
        <v>149</v>
      </c>
      <c r="AM22">
        <v>1</v>
      </c>
    </row>
    <row r="23" spans="1:44">
      <c r="A23" s="82" t="s">
        <v>150</v>
      </c>
      <c r="B23" s="83"/>
      <c r="C23" s="83"/>
      <c r="D23" s="83" t="s">
        <v>127</v>
      </c>
      <c r="E23" s="83"/>
      <c r="F23" s="83"/>
      <c r="G23" s="202"/>
      <c r="AJ23" t="s">
        <v>151</v>
      </c>
      <c r="AM23">
        <v>2</v>
      </c>
    </row>
    <row r="24" spans="1:44">
      <c r="A24" s="82" t="s">
        <v>152</v>
      </c>
      <c r="B24" s="83"/>
      <c r="C24" s="83"/>
      <c r="D24" s="83" t="s">
        <v>127</v>
      </c>
      <c r="E24" s="83"/>
      <c r="F24" s="83"/>
      <c r="G24" s="202"/>
      <c r="AJ24" t="s">
        <v>153</v>
      </c>
      <c r="AM24">
        <v>1</v>
      </c>
    </row>
    <row r="25" spans="1:44">
      <c r="A25" s="82" t="s">
        <v>154</v>
      </c>
      <c r="B25" s="83"/>
      <c r="C25" s="83"/>
      <c r="D25" s="83" t="s">
        <v>127</v>
      </c>
      <c r="E25" s="83"/>
      <c r="F25" s="83"/>
      <c r="G25" s="202"/>
    </row>
    <row r="26" spans="1:44">
      <c r="A26" s="82" t="s">
        <v>155</v>
      </c>
      <c r="B26" s="83"/>
      <c r="C26" s="83"/>
      <c r="D26" s="83" t="s">
        <v>127</v>
      </c>
      <c r="E26" s="83"/>
      <c r="F26" s="83"/>
      <c r="G26" s="202"/>
      <c r="AJ26" t="s">
        <v>156</v>
      </c>
    </row>
    <row r="27" spans="1:44">
      <c r="A27" s="82" t="s">
        <v>157</v>
      </c>
      <c r="B27" s="83"/>
      <c r="C27" s="83"/>
      <c r="D27" s="83" t="s">
        <v>127</v>
      </c>
      <c r="E27" s="83"/>
      <c r="F27" s="83"/>
      <c r="G27" s="202"/>
    </row>
    <row r="28" spans="1:44">
      <c r="A28" s="82" t="s">
        <v>158</v>
      </c>
      <c r="B28" s="83"/>
      <c r="C28" s="83"/>
      <c r="D28" s="83" t="s">
        <v>127</v>
      </c>
      <c r="E28" s="83"/>
      <c r="F28" s="83"/>
      <c r="G28" s="202"/>
    </row>
    <row r="29" spans="1:44">
      <c r="A29" s="82" t="s">
        <v>159</v>
      </c>
      <c r="B29" s="83"/>
      <c r="C29" s="83"/>
      <c r="D29" s="83" t="s">
        <v>127</v>
      </c>
      <c r="E29" s="83"/>
      <c r="F29" s="83"/>
      <c r="G29" s="202"/>
      <c r="AJ29" t="s">
        <v>160</v>
      </c>
    </row>
    <row r="30" spans="1:44">
      <c r="A30" s="82" t="s">
        <v>161</v>
      </c>
      <c r="B30" s="83"/>
      <c r="C30" s="83"/>
      <c r="D30" s="83" t="s">
        <v>127</v>
      </c>
      <c r="E30" s="83"/>
      <c r="F30" s="83"/>
      <c r="G30" s="202"/>
      <c r="AJ30" t="s">
        <v>162</v>
      </c>
    </row>
    <row r="31" spans="1:44">
      <c r="A31" s="82"/>
      <c r="B31" s="83"/>
      <c r="C31" s="83"/>
      <c r="D31" s="83" t="s">
        <v>127</v>
      </c>
      <c r="E31" s="83"/>
      <c r="F31" s="83"/>
      <c r="G31" s="202"/>
      <c r="AJ31" t="s">
        <v>163</v>
      </c>
    </row>
    <row r="32" spans="1:44">
      <c r="A32" s="82" t="s">
        <v>22</v>
      </c>
      <c r="B32" s="83"/>
      <c r="C32" s="83"/>
      <c r="D32" s="83" t="s">
        <v>127</v>
      </c>
      <c r="E32" s="83"/>
      <c r="F32" s="83"/>
      <c r="G32" s="202"/>
    </row>
    <row r="33" spans="1:36">
      <c r="A33" s="82" t="s">
        <v>22</v>
      </c>
      <c r="B33" s="83"/>
      <c r="C33" s="83"/>
      <c r="D33" s="83" t="s">
        <v>127</v>
      </c>
      <c r="E33" s="83"/>
      <c r="F33" s="83"/>
      <c r="G33" s="202"/>
    </row>
    <row r="34" spans="1:36" ht="15" thickBot="1">
      <c r="A34" s="203" t="s">
        <v>22</v>
      </c>
      <c r="B34" s="204"/>
      <c r="C34" s="204"/>
      <c r="D34" s="204" t="s">
        <v>127</v>
      </c>
      <c r="E34" s="204"/>
      <c r="F34" s="83"/>
      <c r="G34" s="205"/>
      <c r="AJ34" t="s">
        <v>164</v>
      </c>
    </row>
    <row r="35" spans="1:36">
      <c r="A35" s="13" t="s">
        <v>165</v>
      </c>
      <c r="AI35" t="s">
        <v>127</v>
      </c>
    </row>
    <row r="36" spans="1:36">
      <c r="A36" s="27" t="s">
        <v>166</v>
      </c>
      <c r="AI36" t="s">
        <v>167</v>
      </c>
    </row>
    <row r="37" spans="1:36">
      <c r="A37" s="27" t="s">
        <v>168</v>
      </c>
      <c r="AI37" t="s">
        <v>169</v>
      </c>
    </row>
    <row r="38" spans="1:36">
      <c r="A38" s="140" t="s">
        <v>170</v>
      </c>
      <c r="AI38" t="s">
        <v>171</v>
      </c>
    </row>
    <row r="39" spans="1:36">
      <c r="A39" s="13" t="s">
        <v>172</v>
      </c>
    </row>
    <row r="40" spans="1:36">
      <c r="AI40" t="s">
        <v>22</v>
      </c>
    </row>
    <row r="54" spans="35:35">
      <c r="AI54" t="s">
        <v>22</v>
      </c>
    </row>
  </sheetData>
  <phoneticPr fontId="27" type="noConversion"/>
  <conditionalFormatting sqref="D15:D34">
    <cfRule type="cellIs" dxfId="55" priority="2" operator="equal">
      <formula>"Maak een keuze"</formula>
    </cfRule>
  </conditionalFormatting>
  <conditionalFormatting sqref="E15:F34">
    <cfRule type="cellIs" dxfId="54" priority="1" operator="equal">
      <formula>""</formula>
    </cfRule>
  </conditionalFormatting>
  <dataValidations count="5">
    <dataValidation type="list" allowBlank="1" showInputMessage="1" showErrorMessage="1" sqref="C15:C34" xr:uid="{00000000-0002-0000-0000-000000000000}">
      <formula1>$AJ$16:$AJ$28</formula1>
    </dataValidation>
    <dataValidation showDropDown="1" showInputMessage="1" showErrorMessage="1" sqref="E15:E34" xr:uid="{E7785C5E-4BD7-4810-B769-CEBAC812C558}"/>
    <dataValidation type="list" allowBlank="1" showInputMessage="1" showErrorMessage="1" sqref="D15:D34" xr:uid="{90D7A16A-7611-4B49-9ED9-9C3905FECE64}">
      <formula1>$AI$35:$AI$38</formula1>
    </dataValidation>
    <dataValidation type="list" allowBlank="1" showInputMessage="1" showErrorMessage="1" sqref="G15:G34" xr:uid="{00000000-0002-0000-0000-000002000000}">
      <formula1>$AO$16:$AO$20</formula1>
    </dataValidation>
    <dataValidation type="list" showInputMessage="1" showErrorMessage="1" sqref="F15:F34" xr:uid="{2F953B11-C9BD-401F-B09B-93B3AB326065}">
      <formula1>$AJ$30:$AJ$31</formula1>
    </dataValidation>
  </dataValidations>
  <hyperlinks>
    <hyperlink ref="A36" r:id="rId1" xr:uid="{1AC5E822-A66F-4F0D-AC06-FEA5F5013FA1}"/>
    <hyperlink ref="A37" r:id="rId2" display="https://www.rvo.nl/subsidies-financiering/pps-innovatie/definities" xr:uid="{3037FD9B-A6CD-407D-91E6-5CBEB8544AAC}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pageSetUpPr fitToPage="1"/>
  </sheetPr>
  <dimension ref="A1:W38"/>
  <sheetViews>
    <sheetView zoomScale="115" zoomScaleNormal="115" workbookViewId="0">
      <selection activeCell="A4" sqref="A4"/>
    </sheetView>
  </sheetViews>
  <sheetFormatPr defaultRowHeight="14.45"/>
  <cols>
    <col min="1" max="1" width="38.5703125" customWidth="1"/>
    <col min="2" max="5" width="20.7109375" customWidth="1"/>
    <col min="6" max="6" width="3.42578125" customWidth="1"/>
    <col min="7" max="7" width="9.140625" customWidth="1"/>
    <col min="8" max="8" width="83.28515625" bestFit="1" customWidth="1"/>
    <col min="23" max="23" width="0" hidden="1" customWidth="1"/>
  </cols>
  <sheetData>
    <row r="1" spans="1:23">
      <c r="A1" s="6" t="s">
        <v>173</v>
      </c>
      <c r="B1" s="146" t="str">
        <f>IF(deelnemers!B2="invullen als beschikbaar", "wordt overgenomen uit tabblad deelnemers",deelnemers!B2)</f>
        <v>wordt overgenomen uit tabblad deelnemers</v>
      </c>
    </row>
    <row r="2" spans="1:23">
      <c r="A2" s="6" t="s">
        <v>67</v>
      </c>
      <c r="B2" s="146">
        <f>IF(deelnemers!B3="altijd invullen","titel invullen op tabblad deelnemers",deelnemers!B3)</f>
        <v>0</v>
      </c>
    </row>
    <row r="4" spans="1:23" ht="15.6">
      <c r="A4" s="9" t="s">
        <v>174</v>
      </c>
    </row>
    <row r="5" spans="1:23">
      <c r="A5" t="s">
        <v>175</v>
      </c>
    </row>
    <row r="6" spans="1:23">
      <c r="A6" t="s">
        <v>176</v>
      </c>
    </row>
    <row r="7" spans="1:23">
      <c r="A7" t="s">
        <v>177</v>
      </c>
    </row>
    <row r="8" spans="1:23" ht="15" thickBot="1"/>
    <row r="9" spans="1:23">
      <c r="A9" s="129" t="s">
        <v>178</v>
      </c>
      <c r="B9" s="167">
        <v>2027</v>
      </c>
      <c r="C9" s="167">
        <v>2028</v>
      </c>
      <c r="D9" s="167">
        <v>2029</v>
      </c>
      <c r="E9" s="168" t="s">
        <v>179</v>
      </c>
      <c r="H9" s="214" t="s">
        <v>180</v>
      </c>
      <c r="W9" s="16" t="s">
        <v>181</v>
      </c>
    </row>
    <row r="10" spans="1:23">
      <c r="A10" s="169"/>
      <c r="B10" s="223" t="s">
        <v>182</v>
      </c>
      <c r="C10" s="224"/>
      <c r="D10" s="224"/>
      <c r="E10" s="225"/>
      <c r="H10" s="211"/>
      <c r="W10" t="s">
        <v>5</v>
      </c>
    </row>
    <row r="11" spans="1:23" ht="15.6">
      <c r="A11" s="13" t="s">
        <v>183</v>
      </c>
      <c r="B11" s="12">
        <f>SUMIF('samenvatting partners'!$C:$C, "onderzoeksorganisatie, publiek",'samenvatting partners'!D:D)+SUMIF('samenvatting partners'!$C:$C, "onderzoeksorganisatie, privaat",'samenvatting partners'!D:D)</f>
        <v>0</v>
      </c>
      <c r="C11" s="12">
        <f>SUMIF('samenvatting partners'!$C:$C, "onderzoeksorganisatie, publiek",'samenvatting partners'!E:E)+SUMIF('samenvatting partners'!$C:$C, "onderzoeksorganisatie, privaat",'samenvatting partners'!E:E)</f>
        <v>0</v>
      </c>
      <c r="D11" s="12">
        <f>SUMIF('samenvatting partners'!$C:$C, "onderzoeksorganisatie, publiek",'samenvatting partners'!F:F)+SUMIF('samenvatting partners'!$C:$C, "onderzoeksorganisatie, privaat",'samenvatting partners'!F:F)</f>
        <v>0</v>
      </c>
      <c r="E11" s="170">
        <f>SUM(B11:D11)</f>
        <v>0</v>
      </c>
      <c r="H11" s="212" t="str">
        <f>IF(E13=0,
"Nog geen projectkosten ingevuld",
IF(E13=E29,
"✓ Totale kosten zijn gelijk aan totale financiering",
"✗ Totale kosten zijn niet gelijk aan totale financiering"))</f>
        <v>Nog geen projectkosten ingevuld</v>
      </c>
      <c r="W11" t="s">
        <v>6</v>
      </c>
    </row>
    <row r="12" spans="1:23" ht="15.6">
      <c r="A12" s="13" t="s">
        <v>184</v>
      </c>
      <c r="B12" s="12">
        <f>SUM('samenvatting partners'!D5:D10017)-B11</f>
        <v>0</v>
      </c>
      <c r="C12" s="12">
        <f>SUM('samenvatting partners'!E5:E10017)-C11</f>
        <v>0</v>
      </c>
      <c r="D12" s="12">
        <f>SUM('samenvatting partners'!F5:F10017)-D11</f>
        <v>0</v>
      </c>
      <c r="E12" s="170">
        <f>SUM(B12:D12)</f>
        <v>0</v>
      </c>
      <c r="H12" s="212" t="str">
        <f>IF(E13=0,
"Nog geen projectkosten ingevuld",IF(E24&lt;=500000,
"✓ PPS-subsidie blijft binnen het maximum van €500.000",
"✗ PPS-subsidie overschrijdt het maximum van €500.000"))</f>
        <v>Nog geen projectkosten ingevuld</v>
      </c>
    </row>
    <row r="13" spans="1:23" ht="15.6">
      <c r="A13" s="171" t="s">
        <v>78</v>
      </c>
      <c r="B13" s="11">
        <f>SUM(B11:B12)</f>
        <v>0</v>
      </c>
      <c r="C13" s="11">
        <f>SUM(C11:C12)</f>
        <v>0</v>
      </c>
      <c r="D13" s="11">
        <f>SUM(D11:D12)</f>
        <v>0</v>
      </c>
      <c r="E13" s="172">
        <f>SUM(E11:E12)</f>
        <v>0</v>
      </c>
      <c r="G13" s="15"/>
      <c r="H13" s="212" t="str">
        <f>IF(E13=0,
"Nog geen projectkosten ingevuld",
IF(E24/E13&lt;=70%,
"✓ PPS-subsidie bedraagt "&amp;TEXT(E24/E13,"0,0%")&amp;" van de projectkosten (maximum 70%)",
"✗ PPS-subsidie bedraagt "&amp;TEXT(E24/E13,"0,0%")&amp;" van de projectkosten (maximum 70%)"))</f>
        <v>Nog geen projectkosten ingevuld</v>
      </c>
    </row>
    <row r="14" spans="1:23" ht="15.6">
      <c r="A14" s="13"/>
      <c r="E14" s="173"/>
      <c r="H14" s="212" t="str">
        <f>IF(E13=0,
"Nog geen projectkosten ingevuld",
IF(E21/E13&gt;=30%,
"✓ Cofinanciering bedraagt "&amp;TEXT(E21/E13,"0,0%")&amp;" (minimum 30%)",
"✗ Cofinanciering bedraagt "&amp;TEXT(E21/E13,"0,0%")&amp;" (minimum 30%)"))</f>
        <v>Nog geen projectkosten ingevuld</v>
      </c>
    </row>
    <row r="15" spans="1:23" s="6" customFormat="1" ht="15.6">
      <c r="A15" s="174" t="s">
        <v>94</v>
      </c>
      <c r="B15" s="8"/>
      <c r="C15" s="8"/>
      <c r="D15" s="8"/>
      <c r="E15" s="175"/>
      <c r="H15" s="212" t="str">
        <f>IF(E13=0,
"Nog geen projectkosten ingevuld",
IF((E19)/E13&gt;=5%,
"✓ Private cashbijdrage bedraagt "&amp;TEXT((E19)/E13,"0,0%")&amp;" (minimum 5%)",
"✗ Private Cashbijdrage bedraagt "&amp;TEXT((E19)/E13,"0,0%")&amp;" (minimum 5%)"))</f>
        <v>Nog geen projectkosten ingevuld</v>
      </c>
    </row>
    <row r="16" spans="1:23" s="6" customFormat="1" ht="16.149999999999999" thickBot="1">
      <c r="A16" s="176" t="s">
        <v>185</v>
      </c>
      <c r="B16" s="31">
        <f>B9</f>
        <v>2027</v>
      </c>
      <c r="C16" s="31">
        <f>C9</f>
        <v>2028</v>
      </c>
      <c r="D16" s="31">
        <f>D9</f>
        <v>2029</v>
      </c>
      <c r="E16" s="177" t="s">
        <v>179</v>
      </c>
      <c r="H16" s="213" t="str">
        <f>IF(E24=0,
"Nog geen PPS subsidie ingevuld",
IF('samenvatting partners'!Q40/E24&gt;=25%,
"✓ "&amp;TEXT('samenvatting partners'!Q40/E24,"0,0%")&amp;" van de PPS-subsidie komt ten goede aan MKB-partners (minimum 25%)",
"✗ Slechts "&amp;TEXT('samenvatting partners'!Q40/E24,"0,0%")&amp;" van de PPS-subsidie komt ten goede aan MKB-partners (minimum 25%)"))</f>
        <v>Nog geen PPS subsidie ingevuld</v>
      </c>
    </row>
    <row r="17" spans="1:7">
      <c r="A17" s="13" t="s">
        <v>186</v>
      </c>
      <c r="B17" s="12">
        <f>SUMIFS('samenvatting partners'!J:J,'samenvatting partners'!$I:$I,"in kind",'samenvatting partners'!$H:$H,"privaat")</f>
        <v>0</v>
      </c>
      <c r="C17" s="12">
        <f>SUMIFS('samenvatting partners'!K:K,'samenvatting partners'!$I:$I,"in kind",'samenvatting partners'!$H:$H,"privaat")</f>
        <v>0</v>
      </c>
      <c r="D17" s="12">
        <f>SUMIFS('samenvatting partners'!L:L,'samenvatting partners'!$I:$I,"in kind",'samenvatting partners'!$H:$H,"privaat")</f>
        <v>0</v>
      </c>
      <c r="E17" s="170">
        <f>SUM(B17:D17)</f>
        <v>0</v>
      </c>
    </row>
    <row r="18" spans="1:7">
      <c r="A18" s="13" t="s">
        <v>187</v>
      </c>
      <c r="B18" s="12">
        <f>SUMIFS('samenvatting partners'!J:J,'samenvatting partners'!$I:$I,"in kind",'samenvatting partners'!$H:$H,"publiek")</f>
        <v>0</v>
      </c>
      <c r="C18" s="12">
        <f>SUMIFS('samenvatting partners'!K:K,'samenvatting partners'!$I:$I,"in kind",'samenvatting partners'!$H:$H,"publiek")</f>
        <v>0</v>
      </c>
      <c r="D18" s="12">
        <f>SUMIFS('samenvatting partners'!L:L,'samenvatting partners'!$I:$I,"in kind",'samenvatting partners'!$H:$H,"publiek")</f>
        <v>0</v>
      </c>
      <c r="E18" s="170">
        <f>SUM(B18:D18)</f>
        <v>0</v>
      </c>
    </row>
    <row r="19" spans="1:7">
      <c r="A19" s="13" t="s">
        <v>188</v>
      </c>
      <c r="B19" s="12">
        <f>' cash bijdrage'!C19</f>
        <v>0</v>
      </c>
      <c r="C19" s="12">
        <f>' cash bijdrage'!D19</f>
        <v>0</v>
      </c>
      <c r="D19" s="12">
        <f>' cash bijdrage'!E19</f>
        <v>0</v>
      </c>
      <c r="E19" s="170">
        <f>SUM(B19:D19)</f>
        <v>0</v>
      </c>
    </row>
    <row r="20" spans="1:7">
      <c r="A20" s="13" t="s">
        <v>189</v>
      </c>
      <c r="B20" s="12">
        <f>' cash bijdrage'!C35</f>
        <v>0</v>
      </c>
      <c r="C20" s="12">
        <f>' cash bijdrage'!D35</f>
        <v>0</v>
      </c>
      <c r="D20" s="12">
        <f>' cash bijdrage'!E35</f>
        <v>0</v>
      </c>
      <c r="E20" s="170">
        <f>SUM(B20:D20)</f>
        <v>0</v>
      </c>
      <c r="G20" s="141"/>
    </row>
    <row r="21" spans="1:7">
      <c r="A21" s="178" t="s">
        <v>190</v>
      </c>
      <c r="B21" s="166">
        <f t="shared" ref="B21:E21" si="0">SUM(B17:B20)</f>
        <v>0</v>
      </c>
      <c r="C21" s="166">
        <f t="shared" si="0"/>
        <v>0</v>
      </c>
      <c r="D21" s="166">
        <f>SUM(D17:D20)</f>
        <v>0</v>
      </c>
      <c r="E21" s="179">
        <f t="shared" si="0"/>
        <v>0</v>
      </c>
      <c r="G21" s="141"/>
    </row>
    <row r="22" spans="1:7">
      <c r="A22" s="13"/>
      <c r="E22" s="173"/>
    </row>
    <row r="23" spans="1:7" s="7" customFormat="1">
      <c r="A23" s="180" t="s">
        <v>191</v>
      </c>
      <c r="B23" s="32">
        <f>B16</f>
        <v>2027</v>
      </c>
      <c r="C23" s="32">
        <f>C16</f>
        <v>2028</v>
      </c>
      <c r="D23" s="32">
        <f>D16</f>
        <v>2029</v>
      </c>
      <c r="E23" s="181" t="s">
        <v>179</v>
      </c>
    </row>
    <row r="24" spans="1:7">
      <c r="A24" s="13" t="s">
        <v>192</v>
      </c>
      <c r="B24" s="12">
        <f>SUMIF('samenvatting partners'!$I:$I,"PPS toeslag",'samenvatting partners'!J:J)</f>
        <v>0</v>
      </c>
      <c r="C24" s="12">
        <f>SUMIF('samenvatting partners'!$I:$I,"PPS toeslag",'samenvatting partners'!K:K)</f>
        <v>0</v>
      </c>
      <c r="D24" s="12">
        <f>SUMIF('samenvatting partners'!$I:$I,"PPS toeslag",'samenvatting partners'!L:L)</f>
        <v>0</v>
      </c>
      <c r="E24" s="170">
        <f>SUM(B24:D24)</f>
        <v>0</v>
      </c>
    </row>
    <row r="25" spans="1:7">
      <c r="A25" s="178" t="s">
        <v>193</v>
      </c>
      <c r="B25" s="166">
        <f>SUM(B24:B24)</f>
        <v>0</v>
      </c>
      <c r="C25" s="166">
        <f>SUM(C24:C24)</f>
        <v>0</v>
      </c>
      <c r="D25" s="166">
        <f>SUM(D24:D24)</f>
        <v>0</v>
      </c>
      <c r="E25" s="179">
        <f>SUM(B25:D25)</f>
        <v>0</v>
      </c>
      <c r="G25" s="141"/>
    </row>
    <row r="26" spans="1:7">
      <c r="A26" s="182" t="s">
        <v>194</v>
      </c>
      <c r="B26" s="165">
        <f>B21+B25</f>
        <v>0</v>
      </c>
      <c r="C26" s="165">
        <f>C21+C25</f>
        <v>0</v>
      </c>
      <c r="D26" s="165">
        <f>D21+D25</f>
        <v>0</v>
      </c>
      <c r="E26" s="183">
        <f>E21+E25</f>
        <v>0</v>
      </c>
      <c r="G26" s="141"/>
    </row>
    <row r="27" spans="1:7">
      <c r="A27" s="13"/>
      <c r="B27" s="12"/>
      <c r="E27" s="173"/>
    </row>
    <row r="28" spans="1:7">
      <c r="A28" s="178" t="s">
        <v>195</v>
      </c>
      <c r="B28" s="166">
        <f>SUMIF('samenvatting partners'!$I:$I,"Eigen bijdrage",'samenvatting partners'!J:J)</f>
        <v>0</v>
      </c>
      <c r="C28" s="166">
        <f>SUMIF('samenvatting partners'!$I:$I,"Eigen bijdrage",'samenvatting partners'!K:K)</f>
        <v>0</v>
      </c>
      <c r="D28" s="166">
        <f>SUMIF('samenvatting partners'!$I:$I,"Eigen bijdrage",'samenvatting partners'!L:L)</f>
        <v>0</v>
      </c>
      <c r="E28" s="179">
        <f>SUM(B28:D28)</f>
        <v>0</v>
      </c>
    </row>
    <row r="29" spans="1:7" ht="16.149999999999999" thickBot="1">
      <c r="A29" s="184" t="s">
        <v>84</v>
      </c>
      <c r="B29" s="185">
        <f>B21+B25</f>
        <v>0</v>
      </c>
      <c r="C29" s="185">
        <f>C21+C25</f>
        <v>0</v>
      </c>
      <c r="D29" s="185">
        <f>D21+D25</f>
        <v>0</v>
      </c>
      <c r="E29" s="186">
        <f>E21+E25+E28</f>
        <v>0</v>
      </c>
    </row>
    <row r="32" spans="1:7">
      <c r="C32" s="83" t="s">
        <v>196</v>
      </c>
      <c r="D32" s="83"/>
      <c r="E32" s="135">
        <f>E19+E20+E25</f>
        <v>0</v>
      </c>
      <c r="G32" t="s">
        <v>197</v>
      </c>
    </row>
    <row r="34" spans="3:7">
      <c r="C34" s="83" t="s">
        <v>198</v>
      </c>
      <c r="D34" s="83"/>
      <c r="E34" s="135">
        <f>E13-E29</f>
        <v>0</v>
      </c>
      <c r="G34" t="s">
        <v>199</v>
      </c>
    </row>
    <row r="36" spans="3:7">
      <c r="C36" s="83" t="s">
        <v>200</v>
      </c>
      <c r="D36" s="83"/>
      <c r="E36" s="135">
        <f>E19+E20</f>
        <v>0</v>
      </c>
    </row>
    <row r="37" spans="3:7">
      <c r="C37" s="83" t="s">
        <v>201</v>
      </c>
      <c r="D37" s="83"/>
      <c r="E37" s="135">
        <f>SUM('Startblad totalen:Eindblad totalen'!H55)</f>
        <v>0</v>
      </c>
    </row>
    <row r="38" spans="3:7">
      <c r="C38" s="83" t="s">
        <v>202</v>
      </c>
      <c r="D38" s="83"/>
      <c r="E38" s="135">
        <f>E36-E37</f>
        <v>0</v>
      </c>
    </row>
  </sheetData>
  <sheetProtection algorithmName="SHA-512" hashValue="/JmkM4QybnJZH5vmz0A0iHw3L8xL+yyqjhkEpqe1Hx757NHHLlOG5USmhIwK39RDa0XWXposixUP0doilhX26w==" saltValue="VZn3c2YkGQHg6f9Hrj8WLg==" spinCount="100000" sheet="1" selectLockedCells="1" selectUnlockedCells="1"/>
  <mergeCells count="1">
    <mergeCell ref="B10:E10"/>
  </mergeCells>
  <conditionalFormatting sqref="E34">
    <cfRule type="cellIs" dxfId="53" priority="5" operator="equal">
      <formula>0</formula>
    </cfRule>
    <cfRule type="cellIs" dxfId="52" priority="6" operator="notEqual">
      <formula>0</formula>
    </cfRule>
  </conditionalFormatting>
  <conditionalFormatting sqref="H11:H16">
    <cfRule type="expression" dxfId="51" priority="1">
      <formula>LEFT(H11,1)="✓"</formula>
    </cfRule>
    <cfRule type="expression" dxfId="50" priority="2">
      <formula>LEFT(H11,1)="✗"</formula>
    </cfRule>
  </conditionalFormatting>
  <pageMargins left="0.7" right="0.7" top="0.75" bottom="0.75" header="0.3" footer="0.3"/>
  <pageSetup paperSize="9" scale="8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"/>
  <dimension ref="A1:AA40"/>
  <sheetViews>
    <sheetView zoomScaleNormal="100" workbookViewId="0">
      <selection activeCell="A4" sqref="A4"/>
    </sheetView>
  </sheetViews>
  <sheetFormatPr defaultRowHeight="14.45"/>
  <cols>
    <col min="1" max="2" width="37" customWidth="1"/>
    <col min="3" max="3" width="11.28515625" customWidth="1"/>
    <col min="4" max="5" width="10.5703125" customWidth="1"/>
    <col min="6" max="6" width="10.140625" bestFit="1" customWidth="1"/>
  </cols>
  <sheetData>
    <row r="1" spans="1:27">
      <c r="A1" s="6" t="s">
        <v>66</v>
      </c>
      <c r="B1" s="6" t="str">
        <f>kostenoverzicht!B1</f>
        <v>wordt overgenomen uit tabblad deelnemers</v>
      </c>
    </row>
    <row r="2" spans="1:27">
      <c r="A2" s="6" t="s">
        <v>67</v>
      </c>
      <c r="B2" s="6">
        <f>kostenoverzicht!B2</f>
        <v>0</v>
      </c>
    </row>
    <row r="4" spans="1:27" ht="32.25" customHeight="1">
      <c r="A4" s="19" t="s">
        <v>203</v>
      </c>
      <c r="B4" s="19"/>
    </row>
    <row r="5" spans="1:27">
      <c r="A5" t="s">
        <v>204</v>
      </c>
      <c r="B5" s="2"/>
    </row>
    <row r="6" spans="1:27">
      <c r="A6" t="s">
        <v>205</v>
      </c>
      <c r="B6" s="2"/>
    </row>
    <row r="7" spans="1:27" ht="15" thickBot="1">
      <c r="A7" s="2"/>
      <c r="B7" s="2"/>
    </row>
    <row r="8" spans="1:27" ht="47.25" customHeight="1">
      <c r="A8" s="226" t="s">
        <v>206</v>
      </c>
      <c r="B8" s="44" t="s">
        <v>207</v>
      </c>
      <c r="C8" s="228" t="s">
        <v>208</v>
      </c>
      <c r="D8" s="229"/>
      <c r="E8" s="229"/>
      <c r="F8" s="230"/>
    </row>
    <row r="9" spans="1:27">
      <c r="A9" s="227"/>
      <c r="B9" s="42"/>
      <c r="C9" s="45">
        <f>kostenoverzicht!B9</f>
        <v>2027</v>
      </c>
      <c r="D9" s="46">
        <f>kostenoverzicht!C9</f>
        <v>2028</v>
      </c>
      <c r="E9" s="46">
        <f>kostenoverzicht!D9</f>
        <v>2029</v>
      </c>
      <c r="F9" s="4" t="s">
        <v>209</v>
      </c>
      <c r="AA9" s="16"/>
    </row>
    <row r="10" spans="1:27">
      <c r="A10" s="43"/>
      <c r="B10" s="193"/>
      <c r="C10" s="34"/>
      <c r="D10" s="33"/>
      <c r="E10" s="33"/>
      <c r="F10" s="28">
        <f t="shared" ref="F10:F18" si="0">SUM(C10:E10)</f>
        <v>0</v>
      </c>
    </row>
    <row r="11" spans="1:27">
      <c r="A11" s="43"/>
      <c r="B11" s="193"/>
      <c r="C11" s="33"/>
      <c r="D11" s="33"/>
      <c r="E11" s="33"/>
      <c r="F11" s="28">
        <f t="shared" si="0"/>
        <v>0</v>
      </c>
    </row>
    <row r="12" spans="1:27">
      <c r="A12" s="43"/>
      <c r="B12" s="193"/>
      <c r="C12" s="34"/>
      <c r="D12" s="33"/>
      <c r="E12" s="33"/>
      <c r="F12" s="28">
        <f t="shared" si="0"/>
        <v>0</v>
      </c>
    </row>
    <row r="13" spans="1:27">
      <c r="A13" s="43"/>
      <c r="B13" s="193"/>
      <c r="C13" s="34"/>
      <c r="D13" s="33"/>
      <c r="E13" s="33"/>
      <c r="F13" s="28">
        <f t="shared" si="0"/>
        <v>0</v>
      </c>
    </row>
    <row r="14" spans="1:27">
      <c r="A14" s="43"/>
      <c r="B14" s="193"/>
      <c r="C14" s="34"/>
      <c r="D14" s="33"/>
      <c r="E14" s="33"/>
      <c r="F14" s="28">
        <f t="shared" si="0"/>
        <v>0</v>
      </c>
    </row>
    <row r="15" spans="1:27">
      <c r="A15" s="43"/>
      <c r="B15" s="193"/>
      <c r="C15" s="34"/>
      <c r="D15" s="33"/>
      <c r="E15" s="33"/>
      <c r="F15" s="28">
        <f t="shared" si="0"/>
        <v>0</v>
      </c>
    </row>
    <row r="16" spans="1:27">
      <c r="A16" s="43"/>
      <c r="B16" s="193"/>
      <c r="C16" s="220"/>
      <c r="D16" s="221"/>
      <c r="E16" s="221"/>
      <c r="F16" s="222"/>
    </row>
    <row r="17" spans="1:27">
      <c r="A17" s="43"/>
      <c r="B17" s="193"/>
      <c r="C17" s="220"/>
      <c r="D17" s="221"/>
      <c r="E17" s="221"/>
      <c r="F17" s="222"/>
    </row>
    <row r="18" spans="1:27" ht="15" thickBot="1">
      <c r="A18" s="43"/>
      <c r="B18" s="193"/>
      <c r="C18" s="35"/>
      <c r="D18" s="36"/>
      <c r="E18" s="36"/>
      <c r="F18" s="37">
        <f t="shared" si="0"/>
        <v>0</v>
      </c>
    </row>
    <row r="19" spans="1:27" ht="15" thickBot="1">
      <c r="A19" s="5" t="s">
        <v>210</v>
      </c>
      <c r="B19" s="14"/>
      <c r="C19" s="39">
        <f t="shared" ref="C19:F19" si="1">SUM(C10:C18)</f>
        <v>0</v>
      </c>
      <c r="D19" s="40">
        <f t="shared" si="1"/>
        <v>0</v>
      </c>
      <c r="E19" s="41">
        <f t="shared" si="1"/>
        <v>0</v>
      </c>
      <c r="F19" s="38">
        <f t="shared" si="1"/>
        <v>0</v>
      </c>
    </row>
    <row r="23" spans="1:27" ht="32.25" customHeight="1">
      <c r="A23" s="19" t="s">
        <v>211</v>
      </c>
      <c r="B23" s="19"/>
    </row>
    <row r="24" spans="1:27">
      <c r="A24" t="s">
        <v>204</v>
      </c>
      <c r="B24" s="2"/>
    </row>
    <row r="25" spans="1:27">
      <c r="A25" t="s">
        <v>205</v>
      </c>
      <c r="B25" s="2"/>
    </row>
    <row r="26" spans="1:27" ht="15" thickBot="1">
      <c r="A26" s="1"/>
      <c r="B26" s="1"/>
    </row>
    <row r="27" spans="1:27" ht="47.25" customHeight="1">
      <c r="A27" s="226" t="s">
        <v>206</v>
      </c>
      <c r="B27" s="44" t="s">
        <v>207</v>
      </c>
      <c r="C27" s="228" t="s">
        <v>208</v>
      </c>
      <c r="D27" s="229"/>
      <c r="E27" s="229"/>
      <c r="F27" s="230"/>
    </row>
    <row r="28" spans="1:27">
      <c r="A28" s="227"/>
      <c r="B28" s="42"/>
      <c r="C28" s="45">
        <f>C9</f>
        <v>2027</v>
      </c>
      <c r="D28" s="46">
        <f>D9</f>
        <v>2028</v>
      </c>
      <c r="E28" s="46">
        <f>E9</f>
        <v>2029</v>
      </c>
      <c r="F28" s="4" t="s">
        <v>209</v>
      </c>
      <c r="AA28" s="16"/>
    </row>
    <row r="29" spans="1:27">
      <c r="A29" s="43"/>
      <c r="B29" s="193"/>
      <c r="C29" s="34"/>
      <c r="D29" s="33"/>
      <c r="E29" s="33"/>
      <c r="F29" s="28">
        <f t="shared" ref="F29:F34" si="2">SUM(C29:E29)</f>
        <v>0</v>
      </c>
    </row>
    <row r="30" spans="1:27">
      <c r="A30" s="43"/>
      <c r="B30" s="193"/>
      <c r="C30" s="33"/>
      <c r="D30" s="33"/>
      <c r="E30" s="33"/>
      <c r="F30" s="28">
        <f t="shared" si="2"/>
        <v>0</v>
      </c>
    </row>
    <row r="31" spans="1:27">
      <c r="A31" s="43"/>
      <c r="B31" s="193"/>
      <c r="C31" s="34"/>
      <c r="D31" s="33"/>
      <c r="E31" s="33"/>
      <c r="F31" s="28">
        <f t="shared" si="2"/>
        <v>0</v>
      </c>
    </row>
    <row r="32" spans="1:27">
      <c r="A32" s="43"/>
      <c r="B32" s="193"/>
      <c r="C32" s="34"/>
      <c r="D32" s="33"/>
      <c r="E32" s="33"/>
      <c r="F32" s="28">
        <f t="shared" si="2"/>
        <v>0</v>
      </c>
    </row>
    <row r="33" spans="1:6">
      <c r="A33" s="43"/>
      <c r="B33" s="193"/>
      <c r="C33" s="34"/>
      <c r="D33" s="33"/>
      <c r="E33" s="33"/>
      <c r="F33" s="28">
        <f t="shared" si="2"/>
        <v>0</v>
      </c>
    </row>
    <row r="34" spans="1:6" ht="15" thickBot="1">
      <c r="A34" s="43"/>
      <c r="B34" s="193"/>
      <c r="C34" s="35"/>
      <c r="D34" s="36"/>
      <c r="E34" s="36"/>
      <c r="F34" s="37">
        <f t="shared" si="2"/>
        <v>0</v>
      </c>
    </row>
    <row r="35" spans="1:6" ht="15" thickBot="1">
      <c r="A35" s="5" t="s">
        <v>210</v>
      </c>
      <c r="B35" s="14"/>
      <c r="C35" s="39">
        <f t="shared" ref="C35:F35" si="3">SUM(C29:C34)</f>
        <v>0</v>
      </c>
      <c r="D35" s="40">
        <f t="shared" si="3"/>
        <v>0</v>
      </c>
      <c r="E35" s="41">
        <f t="shared" si="3"/>
        <v>0</v>
      </c>
      <c r="F35" s="38">
        <f t="shared" si="3"/>
        <v>0</v>
      </c>
    </row>
    <row r="36" spans="1:6" ht="15" thickBot="1"/>
    <row r="37" spans="1:6" ht="15" thickBot="1">
      <c r="A37" s="143" t="s">
        <v>212</v>
      </c>
      <c r="B37" s="144"/>
      <c r="C37" s="39"/>
      <c r="D37" s="40"/>
      <c r="E37" s="41"/>
      <c r="F37" s="38">
        <f>F19+F35</f>
        <v>0</v>
      </c>
    </row>
    <row r="38" spans="1:6" ht="15" thickBot="1">
      <c r="A38" s="3"/>
      <c r="B38" s="3"/>
    </row>
    <row r="39" spans="1:6" ht="15" thickBot="1">
      <c r="A39" s="194" t="s">
        <v>213</v>
      </c>
      <c r="B39" s="195"/>
      <c r="C39" s="195"/>
      <c r="D39" s="195"/>
      <c r="E39" s="195"/>
      <c r="F39" s="196">
        <f>SUM('Startblad totalen:Eindblad totalen'!H55)</f>
        <v>0</v>
      </c>
    </row>
    <row r="40" spans="1:6" ht="15" thickBot="1">
      <c r="A40" s="194" t="s">
        <v>214</v>
      </c>
      <c r="B40" s="195"/>
      <c r="C40" s="195"/>
      <c r="D40" s="195"/>
      <c r="E40" s="195"/>
      <c r="F40" s="197">
        <f>F37-F39</f>
        <v>0</v>
      </c>
    </row>
  </sheetData>
  <mergeCells count="4">
    <mergeCell ref="A8:A9"/>
    <mergeCell ref="C8:F8"/>
    <mergeCell ref="A27:A28"/>
    <mergeCell ref="C27:F27"/>
  </mergeCells>
  <conditionalFormatting sqref="B10:B18">
    <cfRule type="cellIs" dxfId="49" priority="3" operator="notEqual">
      <formula>""""""</formula>
    </cfRule>
  </conditionalFormatting>
  <conditionalFormatting sqref="B29:B34">
    <cfRule type="cellIs" dxfId="48" priority="1" operator="notEqual">
      <formula>""""""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F902A3-D97B-4E9C-B930-78B156A5F355}">
          <x14:formula1>
            <xm:f>deelnemers!$B$15:$B$34</xm:f>
          </x14:formula1>
          <xm:sqref>A10:B18 A29:B34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BB16-C46B-4B01-9B62-355090103DC0}">
  <sheetPr>
    <tabColor rgb="FFFFC000"/>
  </sheetPr>
  <dimension ref="D6"/>
  <sheetViews>
    <sheetView workbookViewId="0">
      <selection activeCell="K8" sqref="K8"/>
    </sheetView>
  </sheetViews>
  <sheetFormatPr defaultRowHeight="14.45"/>
  <cols>
    <col min="4" max="4" width="19.28515625" bestFit="1" customWidth="1"/>
  </cols>
  <sheetData>
    <row r="6" spans="4:4">
      <c r="D6" s="142" t="s">
        <v>215</v>
      </c>
    </row>
  </sheetData>
  <sheetProtection algorithmName="SHA-512" hashValue="6D86aq7bQkOYtcBLc5ENJ6PJU2A/14WXBAnaiPp9/tzIGdrwq1w8VJc8heT+7crH7ZtVHk/hFXcAIidlid+DSw==" saltValue="DP9Y0wrAIW4JbfSZsrcrZQ==" spinCount="100000" sheet="1" objects="1" scenarios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6"/>
  <dimension ref="A1:W62"/>
  <sheetViews>
    <sheetView zoomScaleNormal="100"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7" max="7" width="2.7109375" customWidth="1"/>
    <col min="8" max="8" width="10" bestFit="1" customWidth="1"/>
    <col min="9" max="9" width="10.5703125" bestFit="1" customWidth="1"/>
    <col min="23" max="23" width="0" hidden="1" customWidth="1"/>
  </cols>
  <sheetData>
    <row r="1" spans="1:23">
      <c r="A1" s="6" t="s">
        <v>66</v>
      </c>
      <c r="B1" s="191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6" t="s">
        <v>67</v>
      </c>
      <c r="B2" s="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98"/>
      <c r="B8" s="99"/>
      <c r="C8" s="99"/>
      <c r="D8" s="99" t="s">
        <v>22</v>
      </c>
      <c r="E8" s="99" t="s">
        <v>22</v>
      </c>
      <c r="F8" s="99"/>
      <c r="G8" s="99"/>
      <c r="H8" s="20"/>
    </row>
    <row r="9" spans="1:23" ht="24.95" customHeight="1" thickBot="1">
      <c r="A9" s="21" t="s">
        <v>125</v>
      </c>
      <c r="B9" s="217">
        <f>deelnemers!B15</f>
        <v>0</v>
      </c>
      <c r="C9" s="248" t="str">
        <f>deelnemers!C15</f>
        <v>MKB (midden en klein bedrijf)</v>
      </c>
      <c r="D9" s="248"/>
      <c r="E9" s="248"/>
      <c r="F9" s="208">
        <f>deelnemers!G15</f>
        <v>0</v>
      </c>
      <c r="G9" s="99"/>
      <c r="H9" s="20" t="str">
        <f>IF(C9=deelnemers!AJ20,"Indien PPS toeslag wordt aangevraagd MKB verklaring meesturen"," ")</f>
        <v>Indien PPS toeslag wordt aangevraagd MKB verklaring meesturen</v>
      </c>
    </row>
    <row r="10" spans="1:23">
      <c r="A10" s="133"/>
      <c r="B10" s="99" t="s">
        <v>22</v>
      </c>
      <c r="C10" s="99"/>
      <c r="D10" s="99"/>
      <c r="E10" s="99"/>
      <c r="F10" s="99"/>
      <c r="G10" s="99"/>
      <c r="H10" s="99"/>
    </row>
    <row r="11" spans="1:23" ht="15" thickBot="1">
      <c r="A11" s="106"/>
      <c r="H11" t="s">
        <v>220</v>
      </c>
      <c r="W11" t="s">
        <v>5</v>
      </c>
    </row>
    <row r="12" spans="1:23">
      <c r="B12" s="107"/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H12" s="27"/>
      <c r="I12" t="s">
        <v>221</v>
      </c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  <c r="W14" t="s">
        <v>224</v>
      </c>
    </row>
    <row r="15" spans="1:2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  <c r="W15" t="s">
        <v>169</v>
      </c>
    </row>
    <row r="16" spans="1:23">
      <c r="A16" s="82"/>
      <c r="B16" s="83"/>
      <c r="C16" s="47"/>
      <c r="D16" s="47"/>
      <c r="E16" s="47"/>
      <c r="F16" s="109">
        <f t="shared" ref="F16:F24" si="0">SUM(C16:E16)</f>
        <v>0</v>
      </c>
      <c r="H16" s="84" t="s">
        <v>228</v>
      </c>
      <c r="W16" t="s">
        <v>167</v>
      </c>
    </row>
    <row r="17" spans="1:8">
      <c r="A17" s="82"/>
      <c r="B17" s="83"/>
      <c r="C17" s="47"/>
      <c r="D17" s="47"/>
      <c r="E17" s="47"/>
      <c r="F17" s="109">
        <f t="shared" si="0"/>
        <v>0</v>
      </c>
      <c r="H17" s="84"/>
    </row>
    <row r="18" spans="1:8">
      <c r="A18" s="82"/>
      <c r="B18" s="83"/>
      <c r="C18" s="47"/>
      <c r="D18" s="47"/>
      <c r="E18" s="47"/>
      <c r="F18" s="109">
        <f t="shared" si="0"/>
        <v>0</v>
      </c>
      <c r="H18" s="84"/>
    </row>
    <row r="19" spans="1:8">
      <c r="A19" s="82"/>
      <c r="B19" s="83" t="s">
        <v>22</v>
      </c>
      <c r="C19" s="47"/>
      <c r="D19" s="47"/>
      <c r="E19" s="47"/>
      <c r="F19" s="109">
        <f t="shared" si="0"/>
        <v>0</v>
      </c>
      <c r="H19" s="84"/>
    </row>
    <row r="20" spans="1:8">
      <c r="A20" s="82"/>
      <c r="B20" s="83"/>
      <c r="C20" s="47"/>
      <c r="D20" s="47"/>
      <c r="E20" s="47"/>
      <c r="F20" s="109">
        <f t="shared" si="0"/>
        <v>0</v>
      </c>
      <c r="H20" s="84"/>
    </row>
    <row r="21" spans="1:8">
      <c r="A21" s="82"/>
      <c r="B21" s="83"/>
      <c r="C21" s="47"/>
      <c r="D21" s="47"/>
      <c r="E21" s="47"/>
      <c r="F21" s="109">
        <f t="shared" si="0"/>
        <v>0</v>
      </c>
    </row>
    <row r="22" spans="1:8">
      <c r="A22" s="82"/>
      <c r="B22" s="83"/>
      <c r="C22" s="47"/>
      <c r="D22" s="47"/>
      <c r="E22" s="47"/>
      <c r="F22" s="109">
        <f t="shared" si="0"/>
        <v>0</v>
      </c>
    </row>
    <row r="23" spans="1:8">
      <c r="A23" s="82"/>
      <c r="B23" s="83"/>
      <c r="C23" s="47"/>
      <c r="D23" s="47"/>
      <c r="E23" s="47"/>
      <c r="F23" s="109">
        <f t="shared" si="0"/>
        <v>0</v>
      </c>
    </row>
    <row r="24" spans="1:8">
      <c r="A24" s="82"/>
      <c r="B24" s="83"/>
      <c r="C24" s="47"/>
      <c r="D24" s="47"/>
      <c r="E24" s="47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209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55" t="s">
        <v>232</v>
      </c>
      <c r="B31" s="25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7" t="s">
        <v>233</v>
      </c>
      <c r="B32" s="258"/>
      <c r="C32" s="245"/>
      <c r="D32" s="246"/>
      <c r="E32" s="246"/>
      <c r="F32" s="247"/>
    </row>
    <row r="33" spans="1:7">
      <c r="A33" s="237" t="s">
        <v>231</v>
      </c>
      <c r="B33" s="238"/>
      <c r="C33" s="115">
        <f>C27</f>
        <v>2027</v>
      </c>
      <c r="D33" s="115">
        <f>D27</f>
        <v>2028</v>
      </c>
      <c r="E33" s="115">
        <f>E27</f>
        <v>2029</v>
      </c>
      <c r="F33" s="116" t="s">
        <v>209</v>
      </c>
    </row>
    <row r="34" spans="1:7">
      <c r="A34" s="239"/>
      <c r="B34" s="240"/>
      <c r="C34" s="76"/>
      <c r="D34" s="47"/>
      <c r="E34" s="47"/>
      <c r="F34" s="109">
        <f t="shared" ref="F34:F45" si="3">SUM(C34:E34)</f>
        <v>0</v>
      </c>
    </row>
    <row r="35" spans="1:7">
      <c r="A35" s="241"/>
      <c r="B35" s="242"/>
      <c r="D35" s="76"/>
      <c r="E35" s="76"/>
      <c r="F35" s="109">
        <f t="shared" si="3"/>
        <v>0</v>
      </c>
      <c r="G35" s="25"/>
    </row>
    <row r="36" spans="1:7">
      <c r="A36" s="239" t="s">
        <v>22</v>
      </c>
      <c r="B36" s="240"/>
      <c r="C36" s="47"/>
      <c r="D36" s="47"/>
      <c r="E36" s="47"/>
      <c r="F36" s="109">
        <f t="shared" si="3"/>
        <v>0</v>
      </c>
    </row>
    <row r="37" spans="1:7">
      <c r="A37" s="239" t="s">
        <v>22</v>
      </c>
      <c r="B37" s="240"/>
      <c r="C37" s="47"/>
      <c r="D37" s="47"/>
      <c r="E37" s="47"/>
      <c r="F37" s="109">
        <f t="shared" si="3"/>
        <v>0</v>
      </c>
    </row>
    <row r="38" spans="1:7">
      <c r="A38" s="239"/>
      <c r="B38" s="240"/>
      <c r="C38" s="47"/>
      <c r="D38" s="47"/>
      <c r="E38" s="47"/>
      <c r="F38" s="109">
        <f t="shared" si="3"/>
        <v>0</v>
      </c>
    </row>
    <row r="39" spans="1:7">
      <c r="A39" s="239"/>
      <c r="B39" s="240"/>
      <c r="C39" s="47"/>
      <c r="D39" s="47"/>
      <c r="E39" s="47"/>
      <c r="F39" s="109">
        <f t="shared" si="3"/>
        <v>0</v>
      </c>
    </row>
    <row r="40" spans="1:7">
      <c r="A40" s="239"/>
      <c r="B40" s="240"/>
      <c r="C40" s="47"/>
      <c r="D40" s="47"/>
      <c r="E40" s="47"/>
      <c r="F40" s="109">
        <f t="shared" si="3"/>
        <v>0</v>
      </c>
    </row>
    <row r="41" spans="1:7">
      <c r="A41" s="239"/>
      <c r="B41" s="240"/>
      <c r="C41" s="47"/>
      <c r="D41" s="47"/>
      <c r="E41" s="47"/>
      <c r="F41" s="109">
        <f t="shared" si="3"/>
        <v>0</v>
      </c>
    </row>
    <row r="42" spans="1:7">
      <c r="A42" s="239"/>
      <c r="B42" s="240"/>
      <c r="C42" s="47"/>
      <c r="D42" s="47"/>
      <c r="E42" s="47"/>
      <c r="F42" s="109">
        <f t="shared" si="3"/>
        <v>0</v>
      </c>
    </row>
    <row r="43" spans="1:7">
      <c r="A43" s="239"/>
      <c r="B43" s="240"/>
      <c r="C43" s="47"/>
      <c r="D43" s="47"/>
      <c r="E43" s="47"/>
      <c r="F43" s="109">
        <f t="shared" si="3"/>
        <v>0</v>
      </c>
    </row>
    <row r="44" spans="1:7">
      <c r="A44" s="239"/>
      <c r="B44" s="240"/>
      <c r="C44" s="47"/>
      <c r="D44" s="47"/>
      <c r="E44" s="47"/>
      <c r="F44" s="109">
        <f t="shared" si="3"/>
        <v>0</v>
      </c>
    </row>
    <row r="45" spans="1:7" ht="15" thickBot="1">
      <c r="A45" s="243"/>
      <c r="B45" s="244"/>
      <c r="C45" s="78"/>
      <c r="D45" s="78"/>
      <c r="E45" s="78"/>
      <c r="F45" s="120">
        <f t="shared" si="3"/>
        <v>0</v>
      </c>
    </row>
    <row r="46" spans="1:7" ht="15" thickBot="1">
      <c r="A46" s="231" t="s">
        <v>234</v>
      </c>
      <c r="B46" s="232"/>
      <c r="C46" s="121">
        <f>SUM(C34:C45)</f>
        <v>0</v>
      </c>
      <c r="D46" s="121">
        <f t="shared" ref="D46:F46" si="4">SUM(D34:D45)</f>
        <v>0</v>
      </c>
      <c r="E46" s="121">
        <f t="shared" si="4"/>
        <v>0</v>
      </c>
      <c r="F46" s="122">
        <f t="shared" si="4"/>
        <v>0</v>
      </c>
    </row>
    <row r="47" spans="1:7" ht="15" thickBot="1">
      <c r="B47" s="123"/>
      <c r="C47" s="124"/>
      <c r="D47" s="124"/>
      <c r="E47" s="124"/>
      <c r="F47" s="125"/>
    </row>
    <row r="48" spans="1:7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 ht="20.25" customHeight="1">
      <c r="A51" s="129" t="s">
        <v>236</v>
      </c>
      <c r="B51" s="130"/>
      <c r="C51" s="130"/>
      <c r="D51" s="130"/>
      <c r="E51" s="130"/>
      <c r="F51" s="131"/>
      <c r="G51" s="26"/>
    </row>
    <row r="52" spans="1:8">
      <c r="A52" s="85"/>
      <c r="B52" s="86"/>
      <c r="C52" s="163">
        <f t="shared" ref="C52:F52" si="5">C33</f>
        <v>2027</v>
      </c>
      <c r="D52" s="163">
        <f t="shared" si="5"/>
        <v>2028</v>
      </c>
      <c r="E52" s="163">
        <f t="shared" si="5"/>
        <v>2029</v>
      </c>
      <c r="F52" s="88" t="str">
        <f t="shared" si="5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238</v>
      </c>
      <c r="B54" s="83"/>
      <c r="C54" s="215">
        <f>IFERROR(_xlfn.XLOOKUP(B9,' cash bijdrage'!B:B,' cash bijdrage'!C:C),0)</f>
        <v>0</v>
      </c>
      <c r="D54" s="215">
        <f>IFERROR(_xlfn.XLOOKUP(B9,' cash bijdrage'!B:B,' cash bijdrage'!D:D),0)</f>
        <v>0</v>
      </c>
      <c r="E54" s="215">
        <f>IFERROR(_xlfn.XLOOKUP(B9,' cash bijdrage'!B:B,' cash bijdrage'!E:E),0)</f>
        <v>0</v>
      </c>
      <c r="F54" s="90">
        <f>SUM(C54:E54)</f>
        <v>0</v>
      </c>
      <c r="G54" s="25"/>
      <c r="H54" s="219" t="s">
        <v>239</v>
      </c>
    </row>
    <row r="55" spans="1:8" ht="15" thickBot="1">
      <c r="A55" s="91" t="s">
        <v>240</v>
      </c>
      <c r="B55" s="92"/>
      <c r="C55" s="80"/>
      <c r="D55" s="80"/>
      <c r="E55" s="80"/>
      <c r="F55" s="94">
        <f>SUM(C55:E55)</f>
        <v>0</v>
      </c>
    </row>
    <row r="56" spans="1:8" ht="15" thickBot="1">
      <c r="A56" s="235" t="s">
        <v>241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/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6">D56+D60</f>
        <v>0</v>
      </c>
      <c r="E61" s="164">
        <f t="shared" si="6"/>
        <v>0</v>
      </c>
      <c r="F61" s="161">
        <f>F56+F60</f>
        <v>0</v>
      </c>
      <c r="H61" s="97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6:E56 D15:E52 C15:C34 C36:C52 A15:B52 A58:F61 B53:E55 F15:F56" name="invoeren kosten en financien"/>
  </protectedRanges>
  <mergeCells count="28">
    <mergeCell ref="C32:F32"/>
    <mergeCell ref="C9:E9"/>
    <mergeCell ref="A14:B14"/>
    <mergeCell ref="A25:B25"/>
    <mergeCell ref="C12:F12"/>
    <mergeCell ref="C14:F14"/>
    <mergeCell ref="A31:B31"/>
    <mergeCell ref="A32:B32"/>
    <mergeCell ref="A27:B27"/>
    <mergeCell ref="A28:B28"/>
    <mergeCell ref="A29:B29"/>
    <mergeCell ref="A30:B30"/>
    <mergeCell ref="A46:B46"/>
    <mergeCell ref="A48:B48"/>
    <mergeCell ref="A56:B56"/>
    <mergeCell ref="A33:B33"/>
    <mergeCell ref="A34:B34"/>
    <mergeCell ref="A35:B35"/>
    <mergeCell ref="A36:B36"/>
    <mergeCell ref="A37:B37"/>
    <mergeCell ref="A43:B43"/>
    <mergeCell ref="A44:B44"/>
    <mergeCell ref="A45:B45"/>
    <mergeCell ref="A38:B38"/>
    <mergeCell ref="A39:B39"/>
    <mergeCell ref="A40:B40"/>
    <mergeCell ref="A41:B41"/>
    <mergeCell ref="A42:B42"/>
  </mergeCells>
  <conditionalFormatting sqref="H61">
    <cfRule type="cellIs" dxfId="47" priority="3" operator="equal">
      <formula>"Akkoord"</formula>
    </cfRule>
  </conditionalFormatting>
  <conditionalFormatting sqref="H62">
    <cfRule type="containsText" dxfId="46" priority="1" operator="containsText" text="✓">
      <formula>NOT(ISERROR(SEARCH("✓",H62)))</formula>
    </cfRule>
    <cfRule type="containsText" dxfId="45" priority="2" operator="containsText" text="✗">
      <formula>NOT(ISERROR(SEARCH("✗",H62)))</formula>
    </cfRule>
  </conditionalFormatting>
  <dataValidations xWindow="102" yWindow="639"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6:A24" xr:uid="{8A3A5961-A80C-48E1-B572-608D8FBC175D}"/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13B5-D1D9-4C4D-AD94-928430DED8A9}">
  <dimension ref="A1:L62"/>
  <sheetViews>
    <sheetView topLeftCell="A34"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</cols>
  <sheetData>
    <row r="1" spans="1:9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9">
      <c r="A2" s="16" t="s">
        <v>67</v>
      </c>
      <c r="B2" s="16">
        <f>kostenoverzicht!B2</f>
        <v>0</v>
      </c>
    </row>
    <row r="4" spans="1:9">
      <c r="A4" s="134" t="s">
        <v>216</v>
      </c>
    </row>
    <row r="5" spans="1:9">
      <c r="A5" s="106" t="s">
        <v>217</v>
      </c>
    </row>
    <row r="6" spans="1:9">
      <c r="A6" s="106" t="s">
        <v>218</v>
      </c>
    </row>
    <row r="7" spans="1:9">
      <c r="A7" t="s">
        <v>219</v>
      </c>
    </row>
    <row r="8" spans="1:9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9" ht="24.95" customHeight="1" thickBot="1">
      <c r="A9" s="17" t="str">
        <f>deelnemers!A16</f>
        <v>partner 1</v>
      </c>
      <c r="B9" s="218">
        <f>deelnemers!B16</f>
        <v>0</v>
      </c>
      <c r="C9" s="261">
        <f>deelnemers!C16</f>
        <v>0</v>
      </c>
      <c r="D9" s="261"/>
      <c r="E9" s="261"/>
      <c r="F9" s="209">
        <f>deelnemers!G16</f>
        <v>0</v>
      </c>
      <c r="H9" s="18" t="str">
        <f>IF(C9=deelnemers!AJ20,"Indien PPS toeslag wordt aangevraagd MKB verklaring meesturen"," ")</f>
        <v xml:space="preserve"> </v>
      </c>
      <c r="I9" s="18" t="s">
        <v>22</v>
      </c>
    </row>
    <row r="10" spans="1:9">
      <c r="A10" s="106"/>
    </row>
    <row r="11" spans="1:9" ht="15" thickBot="1">
      <c r="A11" s="106"/>
    </row>
    <row r="12" spans="1:9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</row>
    <row r="13" spans="1:9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9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9">
      <c r="A15" s="75" t="s">
        <v>225</v>
      </c>
      <c r="B15" s="103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9">
      <c r="A16" s="82"/>
      <c r="B16" s="83"/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/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55" t="s">
        <v>232</v>
      </c>
      <c r="B31" s="25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>C27</f>
        <v>2027</v>
      </c>
      <c r="D33" s="115">
        <f>D27</f>
        <v>2028</v>
      </c>
      <c r="E33" s="115">
        <f>E27</f>
        <v>2029</v>
      </c>
      <c r="F33" s="116" t="s">
        <v>179</v>
      </c>
    </row>
    <row r="34" spans="1:6">
      <c r="A34" s="239"/>
      <c r="B34" s="240"/>
      <c r="C34" s="29"/>
      <c r="D34" s="29"/>
      <c r="E34" s="29"/>
      <c r="F34" s="109">
        <f t="shared" ref="F34:F45" si="3">SUM(C34:E34)</f>
        <v>0</v>
      </c>
    </row>
    <row r="35" spans="1:6">
      <c r="A35" s="239"/>
      <c r="B35" s="240"/>
      <c r="C35" s="29"/>
      <c r="D35" s="29"/>
      <c r="E35" s="29"/>
      <c r="F35" s="109">
        <f t="shared" si="3"/>
        <v>0</v>
      </c>
    </row>
    <row r="36" spans="1:6">
      <c r="A36" s="239" t="s">
        <v>22</v>
      </c>
      <c r="B36" s="240"/>
      <c r="C36" s="29"/>
      <c r="D36" s="29"/>
      <c r="E36" s="29"/>
      <c r="F36" s="109">
        <f t="shared" si="3"/>
        <v>0</v>
      </c>
    </row>
    <row r="37" spans="1:6">
      <c r="A37" s="239" t="s">
        <v>22</v>
      </c>
      <c r="B37" s="240"/>
      <c r="C37" s="29"/>
      <c r="D37" s="29"/>
      <c r="E37" s="29"/>
      <c r="F37" s="109">
        <f t="shared" si="3"/>
        <v>0</v>
      </c>
    </row>
    <row r="38" spans="1:6">
      <c r="A38" s="239"/>
      <c r="B38" s="240"/>
      <c r="C38" s="29"/>
      <c r="D38" s="29"/>
      <c r="E38" s="29"/>
      <c r="F38" s="109">
        <f t="shared" si="3"/>
        <v>0</v>
      </c>
    </row>
    <row r="39" spans="1:6">
      <c r="A39" s="239"/>
      <c r="B39" s="240"/>
      <c r="C39" s="29"/>
      <c r="D39" s="29"/>
      <c r="E39" s="29"/>
      <c r="F39" s="109">
        <f t="shared" si="3"/>
        <v>0</v>
      </c>
    </row>
    <row r="40" spans="1:6">
      <c r="A40" s="239"/>
      <c r="B40" s="240"/>
      <c r="C40" s="29"/>
      <c r="D40" s="29"/>
      <c r="E40" s="29"/>
      <c r="F40" s="109">
        <f t="shared" si="3"/>
        <v>0</v>
      </c>
    </row>
    <row r="41" spans="1:6">
      <c r="A41" s="239"/>
      <c r="B41" s="240"/>
      <c r="C41" s="29"/>
      <c r="D41" s="29"/>
      <c r="E41" s="29"/>
      <c r="F41" s="109">
        <f t="shared" si="3"/>
        <v>0</v>
      </c>
    </row>
    <row r="42" spans="1:6">
      <c r="A42" s="239"/>
      <c r="B42" s="240"/>
      <c r="C42" s="29"/>
      <c r="D42" s="29"/>
      <c r="E42" s="29"/>
      <c r="F42" s="109">
        <f t="shared" si="3"/>
        <v>0</v>
      </c>
    </row>
    <row r="43" spans="1:6">
      <c r="A43" s="239"/>
      <c r="B43" s="240"/>
      <c r="C43" s="29"/>
      <c r="D43" s="29"/>
      <c r="E43" s="29"/>
      <c r="F43" s="109">
        <f t="shared" si="3"/>
        <v>0</v>
      </c>
    </row>
    <row r="44" spans="1:6">
      <c r="A44" s="239"/>
      <c r="B44" s="240"/>
      <c r="C44" s="29"/>
      <c r="D44" s="29"/>
      <c r="E44" s="29"/>
      <c r="F44" s="109">
        <f t="shared" si="3"/>
        <v>0</v>
      </c>
    </row>
    <row r="45" spans="1:6" ht="15" thickBot="1">
      <c r="A45" s="243"/>
      <c r="B45" s="244"/>
      <c r="C45" s="79"/>
      <c r="D45" s="79"/>
      <c r="E45" s="79"/>
      <c r="F45" s="120">
        <f t="shared" si="3"/>
        <v>0</v>
      </c>
    </row>
    <row r="46" spans="1:6" ht="15" thickBot="1">
      <c r="A46" s="231" t="s">
        <v>234</v>
      </c>
      <c r="B46" s="232"/>
      <c r="C46" s="121">
        <f t="shared" ref="C46:F46" si="4">SUM(C34:C45)</f>
        <v>0</v>
      </c>
      <c r="D46" s="121">
        <f t="shared" si="4"/>
        <v>0</v>
      </c>
      <c r="E46" s="121">
        <f t="shared" si="4"/>
        <v>0</v>
      </c>
      <c r="F46" s="122">
        <f t="shared" si="4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62" t="s">
        <v>235</v>
      </c>
      <c r="B48" s="263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12">
      <c r="B49" s="123"/>
      <c r="C49" s="124"/>
      <c r="D49" s="124"/>
      <c r="E49" s="124"/>
      <c r="F49" s="128"/>
    </row>
    <row r="50" spans="1:12" ht="15" thickBot="1">
      <c r="B50" s="123"/>
      <c r="C50" s="124"/>
      <c r="D50" s="124"/>
      <c r="E50" s="124"/>
      <c r="F50" s="128"/>
    </row>
    <row r="51" spans="1:12">
      <c r="A51" s="129" t="s">
        <v>245</v>
      </c>
      <c r="B51" s="130"/>
      <c r="C51" s="130"/>
      <c r="D51" s="130"/>
      <c r="E51" s="130"/>
      <c r="F51" s="131"/>
      <c r="G51" s="26"/>
    </row>
    <row r="52" spans="1:12">
      <c r="A52" s="85"/>
      <c r="B52" s="86"/>
      <c r="C52" s="87">
        <f t="shared" ref="C52:F52" si="5">C33</f>
        <v>2027</v>
      </c>
      <c r="D52" s="87">
        <f t="shared" si="5"/>
        <v>2028</v>
      </c>
      <c r="E52" s="87">
        <f t="shared" si="5"/>
        <v>2029</v>
      </c>
      <c r="F52" s="88" t="str">
        <f t="shared" si="5"/>
        <v>totaal</v>
      </c>
    </row>
    <row r="53" spans="1:12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12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G54" s="25"/>
      <c r="H54" s="219" t="s">
        <v>239</v>
      </c>
    </row>
    <row r="55" spans="1:12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12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  <c r="L56" s="25"/>
    </row>
    <row r="57" spans="1:12" ht="15" thickBot="1">
      <c r="A57" t="s">
        <v>247</v>
      </c>
    </row>
    <row r="58" spans="1:12">
      <c r="A58" s="129" t="s">
        <v>242</v>
      </c>
      <c r="B58" s="130"/>
      <c r="C58" s="130"/>
      <c r="D58" s="130"/>
      <c r="E58" s="130"/>
      <c r="F58" s="131"/>
    </row>
    <row r="59" spans="1:12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12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12" ht="15" thickBot="1">
      <c r="A61" s="187" t="s">
        <v>244</v>
      </c>
      <c r="B61" s="188"/>
      <c r="C61" s="164">
        <f>C56+C60</f>
        <v>0</v>
      </c>
      <c r="D61" s="164">
        <f t="shared" ref="D61:E61" si="6">D56+D60</f>
        <v>0</v>
      </c>
      <c r="E61" s="164">
        <f t="shared" si="6"/>
        <v>0</v>
      </c>
      <c r="F61" s="161">
        <f>F56+F60</f>
        <v>0</v>
      </c>
      <c r="H61" s="97" t="str">
        <f>IF(F48=F61,"Akkoord","kosten en financiering zijn niet aan elkaar gelijk")</f>
        <v>Akkoord</v>
      </c>
    </row>
    <row r="62" spans="1:12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2"/>
    <protectedRange algorithmName="SHA-512" hashValue="IHS/fXTipdtmsZljsS+iFh/ZqOJ8FLXqwcOYT0DElkQBvyMlwHsfh4XmiEuAypyaW8894gA8jz1ITWKk7In8yw==" saltValue="s1ad61HV6gJmRgb07LAmKQ==" spinCount="100000" sqref="A16:A17 A19:A24" name="invoeren kosten en financien_1"/>
  </protectedRanges>
  <mergeCells count="28">
    <mergeCell ref="A46:B46"/>
    <mergeCell ref="A48:B48"/>
    <mergeCell ref="A56:B56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5:B25"/>
    <mergeCell ref="A31:B31"/>
    <mergeCell ref="A32:B32"/>
    <mergeCell ref="C9:E9"/>
    <mergeCell ref="C12:F12"/>
    <mergeCell ref="A14:B14"/>
    <mergeCell ref="C14:F14"/>
    <mergeCell ref="A27:B27"/>
    <mergeCell ref="A28:B28"/>
    <mergeCell ref="A29:B29"/>
    <mergeCell ref="A30:B30"/>
    <mergeCell ref="C32:F32"/>
  </mergeCells>
  <conditionalFormatting sqref="H61">
    <cfRule type="cellIs" dxfId="44" priority="5" operator="equal">
      <formula>"Akkoord"</formula>
    </cfRule>
  </conditionalFormatting>
  <conditionalFormatting sqref="H62">
    <cfRule type="containsText" dxfId="43" priority="1" operator="containsText" text="✓">
      <formula>NOT(ISERROR(SEARCH("✓",H62)))</formula>
    </cfRule>
    <cfRule type="containsText" dxfId="42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440B49CC-1A14-41CC-B89D-0CE6C249C6FC}"/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E84C1-2013-41E5-AB74-BDE311B56230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deelnemers!A17</f>
        <v>partner 2</v>
      </c>
      <c r="B9" s="218">
        <f>deelnemers!B17</f>
        <v>0</v>
      </c>
      <c r="C9" s="261">
        <f>deelnemers!C17</f>
        <v>0</v>
      </c>
      <c r="D9" s="261"/>
      <c r="E9" s="261"/>
      <c r="F9" s="209">
        <f>deelnemers!G17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23">
      <c r="A16" s="82"/>
      <c r="B16" s="83"/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/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2"/>
      <c r="D26" s="112"/>
      <c r="E26" s="112"/>
      <c r="F26" s="132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55" t="s">
        <v>232</v>
      </c>
      <c r="B31" s="25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7" t="s">
        <v>233</v>
      </c>
      <c r="B32" s="258"/>
      <c r="C32" s="245"/>
      <c r="D32" s="246"/>
      <c r="E32" s="246"/>
      <c r="F32" s="247"/>
    </row>
    <row r="33" spans="1:6">
      <c r="A33" s="237" t="s">
        <v>231</v>
      </c>
      <c r="B33" s="238"/>
      <c r="C33" s="115">
        <f>C27</f>
        <v>2027</v>
      </c>
      <c r="D33" s="115">
        <f>D27</f>
        <v>2028</v>
      </c>
      <c r="E33" s="115">
        <f>E27</f>
        <v>2029</v>
      </c>
      <c r="F33" s="116" t="s">
        <v>179</v>
      </c>
    </row>
    <row r="34" spans="1:6">
      <c r="A34" s="239"/>
      <c r="B34" s="240"/>
      <c r="C34" s="29"/>
      <c r="D34" s="29"/>
      <c r="E34" s="29"/>
      <c r="F34" s="109">
        <f t="shared" ref="F34:F45" si="3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3"/>
        <v>0</v>
      </c>
    </row>
    <row r="36" spans="1:6">
      <c r="A36" s="239" t="s">
        <v>22</v>
      </c>
      <c r="B36" s="240"/>
      <c r="C36" s="29" t="s">
        <v>22</v>
      </c>
      <c r="D36" s="29"/>
      <c r="E36" s="29" t="s">
        <v>22</v>
      </c>
      <c r="F36" s="109">
        <f t="shared" si="3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3"/>
        <v>0</v>
      </c>
    </row>
    <row r="38" spans="1:6">
      <c r="A38" s="239"/>
      <c r="B38" s="240"/>
      <c r="C38" s="29"/>
      <c r="D38" s="29"/>
      <c r="E38" s="29"/>
      <c r="F38" s="109">
        <f t="shared" si="3"/>
        <v>0</v>
      </c>
    </row>
    <row r="39" spans="1:6">
      <c r="A39" s="239"/>
      <c r="B39" s="240"/>
      <c r="C39" s="29"/>
      <c r="D39" s="29"/>
      <c r="E39" s="29"/>
      <c r="F39" s="109">
        <f t="shared" si="3"/>
        <v>0</v>
      </c>
    </row>
    <row r="40" spans="1:6">
      <c r="A40" s="239"/>
      <c r="B40" s="240"/>
      <c r="C40" s="29"/>
      <c r="D40" s="29"/>
      <c r="E40" s="29"/>
      <c r="F40" s="109">
        <f t="shared" si="3"/>
        <v>0</v>
      </c>
    </row>
    <row r="41" spans="1:6">
      <c r="A41" s="239"/>
      <c r="B41" s="240"/>
      <c r="C41" s="29"/>
      <c r="D41" s="29"/>
      <c r="E41" s="29"/>
      <c r="F41" s="109">
        <f t="shared" si="3"/>
        <v>0</v>
      </c>
    </row>
    <row r="42" spans="1:6">
      <c r="A42" s="239"/>
      <c r="B42" s="240"/>
      <c r="C42" s="29"/>
      <c r="D42" s="29"/>
      <c r="E42" s="29"/>
      <c r="F42" s="109">
        <f t="shared" si="3"/>
        <v>0</v>
      </c>
    </row>
    <row r="43" spans="1:6">
      <c r="A43" s="239"/>
      <c r="B43" s="240"/>
      <c r="C43" s="29"/>
      <c r="D43" s="29"/>
      <c r="E43" s="29"/>
      <c r="F43" s="109">
        <f t="shared" si="3"/>
        <v>0</v>
      </c>
    </row>
    <row r="44" spans="1:6">
      <c r="A44" s="239"/>
      <c r="B44" s="240"/>
      <c r="C44" s="29"/>
      <c r="D44" s="29"/>
      <c r="E44" s="29"/>
      <c r="F44" s="109">
        <f t="shared" si="3"/>
        <v>0</v>
      </c>
    </row>
    <row r="45" spans="1:6" ht="15" thickBot="1">
      <c r="A45" s="243"/>
      <c r="B45" s="244"/>
      <c r="C45" s="79"/>
      <c r="D45" s="79"/>
      <c r="E45" s="79"/>
      <c r="F45" s="120">
        <f t="shared" si="3"/>
        <v>0</v>
      </c>
    </row>
    <row r="46" spans="1:6" ht="15" thickBot="1">
      <c r="A46" s="231" t="s">
        <v>234</v>
      </c>
      <c r="B46" s="232"/>
      <c r="C46" s="121">
        <f t="shared" ref="C46:F46" si="4">SUM(C34:C45)</f>
        <v>0</v>
      </c>
      <c r="D46" s="121">
        <f t="shared" si="4"/>
        <v>0</v>
      </c>
      <c r="E46" s="121">
        <f t="shared" si="4"/>
        <v>0</v>
      </c>
      <c r="F46" s="122">
        <f t="shared" si="4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12">
      <c r="B49" s="123"/>
      <c r="C49" s="124"/>
      <c r="D49" s="124"/>
      <c r="E49" s="124"/>
      <c r="F49" s="128"/>
    </row>
    <row r="50" spans="1:12" ht="15" thickBot="1">
      <c r="B50" s="123"/>
      <c r="C50" s="124"/>
      <c r="D50" s="124"/>
      <c r="E50" s="124"/>
      <c r="F50" s="128"/>
    </row>
    <row r="51" spans="1:12">
      <c r="A51" s="129" t="s">
        <v>245</v>
      </c>
      <c r="B51" s="130"/>
      <c r="C51" s="130"/>
      <c r="D51" s="130"/>
      <c r="E51" s="130"/>
      <c r="F51" s="131"/>
      <c r="G51" s="25"/>
    </row>
    <row r="52" spans="1:12">
      <c r="A52" s="85"/>
      <c r="B52" s="86"/>
      <c r="C52" s="87">
        <f t="shared" ref="C52:F52" si="5">C33</f>
        <v>2027</v>
      </c>
      <c r="D52" s="87">
        <f t="shared" si="5"/>
        <v>2028</v>
      </c>
      <c r="E52" s="87">
        <f t="shared" si="5"/>
        <v>2029</v>
      </c>
      <c r="F52" s="88" t="str">
        <f t="shared" si="5"/>
        <v>totaal</v>
      </c>
    </row>
    <row r="53" spans="1:12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12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12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12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  <c r="L56" s="25"/>
    </row>
    <row r="57" spans="1:12" ht="15" thickBot="1">
      <c r="A57" t="s">
        <v>247</v>
      </c>
    </row>
    <row r="58" spans="1:12">
      <c r="A58" s="129" t="s">
        <v>242</v>
      </c>
      <c r="B58" s="130"/>
      <c r="C58" s="130"/>
      <c r="D58" s="130"/>
      <c r="E58" s="130"/>
      <c r="F58" s="131"/>
    </row>
    <row r="59" spans="1:12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12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12" ht="15" thickBot="1">
      <c r="A61" s="187" t="s">
        <v>244</v>
      </c>
      <c r="B61" s="188"/>
      <c r="C61" s="164">
        <f>C56+C60</f>
        <v>0</v>
      </c>
      <c r="D61" s="164">
        <f t="shared" ref="D61:E61" si="6">D56+D60</f>
        <v>0</v>
      </c>
      <c r="E61" s="164">
        <f t="shared" si="6"/>
        <v>0</v>
      </c>
      <c r="F61" s="161">
        <f>F56+F60</f>
        <v>0</v>
      </c>
      <c r="H61" s="97" t="str">
        <f>IF(F48=F61,"Akkoord","kosten en financiering zijn niet aan elkaar gelijk")</f>
        <v>Akkoord</v>
      </c>
    </row>
    <row r="62" spans="1:12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"/>
    <protectedRange algorithmName="SHA-512" hashValue="IHS/fXTipdtmsZljsS+iFh/ZqOJ8FLXqwcOYT0DElkQBvyMlwHsfh4XmiEuAypyaW8894gA8jz1ITWKk7In8yw==" saltValue="s1ad61HV6gJmRgb07LAmKQ==" spinCount="100000" sqref="A16:A17 A19:A24" name="invoeren kosten en financien_1"/>
  </protectedRanges>
  <mergeCells count="28">
    <mergeCell ref="A46:B46"/>
    <mergeCell ref="A48:B48"/>
    <mergeCell ref="A56:B56"/>
    <mergeCell ref="A45:B45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33:B33"/>
    <mergeCell ref="A28:B28"/>
    <mergeCell ref="A29:B29"/>
    <mergeCell ref="A30:B30"/>
    <mergeCell ref="A34:B34"/>
    <mergeCell ref="A25:B25"/>
    <mergeCell ref="A31:B31"/>
    <mergeCell ref="A32:B32"/>
    <mergeCell ref="C9:E9"/>
    <mergeCell ref="C12:F12"/>
    <mergeCell ref="A14:B14"/>
    <mergeCell ref="C14:F14"/>
    <mergeCell ref="A27:B27"/>
    <mergeCell ref="C32:F32"/>
  </mergeCells>
  <conditionalFormatting sqref="H61">
    <cfRule type="cellIs" dxfId="41" priority="5" operator="equal">
      <formula>"Akkoord"</formula>
    </cfRule>
  </conditionalFormatting>
  <conditionalFormatting sqref="H62">
    <cfRule type="containsText" dxfId="40" priority="1" operator="containsText" text="✓">
      <formula>NOT(ISERROR(SEARCH("✓",H62)))</formula>
    </cfRule>
    <cfRule type="containsText" dxfId="39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798739B5-3038-4138-B98C-E116A182E523}"/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EFEF-ADFC-4C15-9055-6BB79DA37245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deelnemers!A18</f>
        <v>partner 3</v>
      </c>
      <c r="B9" s="218">
        <f>deelnemers!B18</f>
        <v>0</v>
      </c>
      <c r="C9" s="261">
        <f>deelnemers!C18</f>
        <v>0</v>
      </c>
      <c r="D9" s="261"/>
      <c r="E9" s="261"/>
      <c r="F9" s="209">
        <f>deelnemers!G18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/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23">
      <c r="A16" s="82"/>
      <c r="B16" s="83"/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/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55" t="s">
        <v>232</v>
      </c>
      <c r="B31" s="25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7" t="s">
        <v>233</v>
      </c>
      <c r="B32" s="258"/>
      <c r="C32" s="245"/>
      <c r="D32" s="246"/>
      <c r="E32" s="246"/>
      <c r="F32" s="247"/>
    </row>
    <row r="33" spans="1:6">
      <c r="A33" s="237" t="s">
        <v>231</v>
      </c>
      <c r="B33" s="238"/>
      <c r="C33" s="115">
        <f>C27</f>
        <v>2027</v>
      </c>
      <c r="D33" s="115">
        <f>D27</f>
        <v>2028</v>
      </c>
      <c r="E33" s="115">
        <f>E27</f>
        <v>2029</v>
      </c>
      <c r="F33" s="116" t="s">
        <v>179</v>
      </c>
    </row>
    <row r="34" spans="1:6">
      <c r="A34" s="239"/>
      <c r="B34" s="240"/>
      <c r="C34" s="29"/>
      <c r="D34" s="29"/>
      <c r="E34" s="29"/>
      <c r="F34" s="109">
        <f t="shared" ref="F34:F45" si="3">SUM(C34:E34)</f>
        <v>0</v>
      </c>
    </row>
    <row r="35" spans="1:6">
      <c r="A35" s="239" t="s">
        <v>22</v>
      </c>
      <c r="B35" s="240"/>
      <c r="C35" s="29"/>
      <c r="D35" s="29"/>
      <c r="E35" s="29" t="s">
        <v>22</v>
      </c>
      <c r="F35" s="109">
        <f t="shared" si="3"/>
        <v>0</v>
      </c>
    </row>
    <row r="36" spans="1:6">
      <c r="A36" s="239" t="s">
        <v>22</v>
      </c>
      <c r="B36" s="240"/>
      <c r="C36" s="29" t="s">
        <v>22</v>
      </c>
      <c r="D36" s="29"/>
      <c r="E36" s="29" t="s">
        <v>22</v>
      </c>
      <c r="F36" s="109">
        <f t="shared" si="3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3"/>
        <v>0</v>
      </c>
    </row>
    <row r="38" spans="1:6">
      <c r="A38" s="239"/>
      <c r="B38" s="240"/>
      <c r="C38" s="29"/>
      <c r="D38" s="29"/>
      <c r="E38" s="29"/>
      <c r="F38" s="109">
        <f t="shared" si="3"/>
        <v>0</v>
      </c>
    </row>
    <row r="39" spans="1:6">
      <c r="A39" s="239"/>
      <c r="B39" s="240"/>
      <c r="C39" s="29"/>
      <c r="D39" s="29"/>
      <c r="E39" s="29"/>
      <c r="F39" s="109">
        <f t="shared" si="3"/>
        <v>0</v>
      </c>
    </row>
    <row r="40" spans="1:6">
      <c r="A40" s="239"/>
      <c r="B40" s="240"/>
      <c r="C40" s="29"/>
      <c r="D40" s="29"/>
      <c r="E40" s="29"/>
      <c r="F40" s="109">
        <f t="shared" si="3"/>
        <v>0</v>
      </c>
    </row>
    <row r="41" spans="1:6">
      <c r="A41" s="239"/>
      <c r="B41" s="240"/>
      <c r="C41" s="29"/>
      <c r="D41" s="29"/>
      <c r="E41" s="29"/>
      <c r="F41" s="109">
        <f t="shared" si="3"/>
        <v>0</v>
      </c>
    </row>
    <row r="42" spans="1:6">
      <c r="A42" s="239"/>
      <c r="B42" s="240"/>
      <c r="C42" s="29"/>
      <c r="D42" s="29"/>
      <c r="E42" s="29"/>
      <c r="F42" s="109">
        <f t="shared" si="3"/>
        <v>0</v>
      </c>
    </row>
    <row r="43" spans="1:6">
      <c r="A43" s="239"/>
      <c r="B43" s="240"/>
      <c r="C43" s="29"/>
      <c r="D43" s="29"/>
      <c r="E43" s="29"/>
      <c r="F43" s="109">
        <f t="shared" si="3"/>
        <v>0</v>
      </c>
    </row>
    <row r="44" spans="1:6">
      <c r="A44" s="239"/>
      <c r="B44" s="240"/>
      <c r="C44" s="29"/>
      <c r="D44" s="29"/>
      <c r="E44" s="29"/>
      <c r="F44" s="109">
        <f t="shared" si="3"/>
        <v>0</v>
      </c>
    </row>
    <row r="45" spans="1:6" ht="15" thickBot="1">
      <c r="A45" s="243"/>
      <c r="B45" s="244"/>
      <c r="C45" s="79"/>
      <c r="D45" s="79"/>
      <c r="E45" s="79"/>
      <c r="F45" s="120">
        <f t="shared" si="3"/>
        <v>0</v>
      </c>
    </row>
    <row r="46" spans="1:6" ht="15" thickBot="1">
      <c r="A46" s="231" t="s">
        <v>234</v>
      </c>
      <c r="B46" s="232"/>
      <c r="C46" s="121">
        <f t="shared" ref="C46:F46" si="4">SUM(C34:C45)</f>
        <v>0</v>
      </c>
      <c r="D46" s="121">
        <f t="shared" si="4"/>
        <v>0</v>
      </c>
      <c r="E46" s="121">
        <f t="shared" si="4"/>
        <v>0</v>
      </c>
      <c r="F46" s="122">
        <f t="shared" si="4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13">
      <c r="B49" s="123"/>
      <c r="C49" s="124"/>
      <c r="D49" s="124"/>
      <c r="E49" s="124"/>
      <c r="F49" s="128"/>
    </row>
    <row r="50" spans="1:13" ht="15" thickBot="1">
      <c r="B50" s="123"/>
      <c r="C50" s="124"/>
      <c r="D50" s="124"/>
      <c r="E50" s="124"/>
      <c r="F50" s="128"/>
    </row>
    <row r="51" spans="1:13">
      <c r="A51" s="129" t="s">
        <v>245</v>
      </c>
      <c r="B51" s="130"/>
      <c r="C51" s="130"/>
      <c r="D51" s="130"/>
      <c r="E51" s="130"/>
      <c r="F51" s="131"/>
      <c r="G51" s="25"/>
    </row>
    <row r="52" spans="1:13">
      <c r="A52" s="85"/>
      <c r="B52" s="86"/>
      <c r="C52" s="87">
        <f t="shared" ref="C52:F52" si="5">C33</f>
        <v>2027</v>
      </c>
      <c r="D52" s="87">
        <f t="shared" si="5"/>
        <v>2028</v>
      </c>
      <c r="E52" s="87">
        <f t="shared" si="5"/>
        <v>2029</v>
      </c>
      <c r="F52" s="88" t="str">
        <f t="shared" si="5"/>
        <v>totaal</v>
      </c>
    </row>
    <row r="53" spans="1:13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1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13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13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  <c r="M56" s="25"/>
    </row>
    <row r="57" spans="1:13" ht="15" thickBot="1">
      <c r="A57" t="s">
        <v>247</v>
      </c>
    </row>
    <row r="58" spans="1:13">
      <c r="A58" s="129" t="s">
        <v>242</v>
      </c>
      <c r="B58" s="130"/>
      <c r="C58" s="130"/>
      <c r="D58" s="130"/>
      <c r="E58" s="130"/>
      <c r="F58" s="131"/>
    </row>
    <row r="59" spans="1:1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13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13" ht="15" thickBot="1">
      <c r="A61" s="187" t="s">
        <v>244</v>
      </c>
      <c r="B61" s="188"/>
      <c r="C61" s="164">
        <f>C56+C60</f>
        <v>0</v>
      </c>
      <c r="D61" s="164">
        <f t="shared" ref="D61:E61" si="6">D56+D60</f>
        <v>0</v>
      </c>
      <c r="E61" s="164">
        <f t="shared" si="6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1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"/>
    <protectedRange algorithmName="SHA-512" hashValue="IHS/fXTipdtmsZljsS+iFh/ZqOJ8FLXqwcOYT0DElkQBvyMlwHsfh4XmiEuAypyaW8894gA8jz1ITWKk7In8yw==" saltValue="s1ad61HV6gJmRgb07LAmKQ==" spinCount="100000" sqref="A16:A17 A19:A24" name="invoeren kosten en financien_1"/>
  </protectedRanges>
  <mergeCells count="28">
    <mergeCell ref="A46:B46"/>
    <mergeCell ref="A48:B48"/>
    <mergeCell ref="A56:B56"/>
    <mergeCell ref="A45:B45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33:B33"/>
    <mergeCell ref="A28:B28"/>
    <mergeCell ref="A29:B29"/>
    <mergeCell ref="A30:B30"/>
    <mergeCell ref="A34:B34"/>
    <mergeCell ref="A25:B25"/>
    <mergeCell ref="A31:B31"/>
    <mergeCell ref="A32:B32"/>
    <mergeCell ref="C9:E9"/>
    <mergeCell ref="C12:F12"/>
    <mergeCell ref="A14:B14"/>
    <mergeCell ref="C14:F14"/>
    <mergeCell ref="A27:B27"/>
    <mergeCell ref="C32:F32"/>
  </mergeCells>
  <conditionalFormatting sqref="H61">
    <cfRule type="cellIs" dxfId="38" priority="5" operator="equal">
      <formula>"Akkoord"</formula>
    </cfRule>
  </conditionalFormatting>
  <conditionalFormatting sqref="H62">
    <cfRule type="containsText" dxfId="37" priority="1" operator="containsText" text="✓">
      <formula>NOT(ISERROR(SEARCH("✓",H62)))</formula>
    </cfRule>
    <cfRule type="containsText" dxfId="36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BE59623B-44D8-4723-852D-14585FACB36A}"/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543B2-7389-47E0-9EEA-EEB24D292A7A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deelnemers!A19</f>
        <v>partner 4</v>
      </c>
      <c r="B9" s="218">
        <f>deelnemers!B19</f>
        <v>0</v>
      </c>
      <c r="C9" s="261">
        <f>deelnemers!C19</f>
        <v>0</v>
      </c>
      <c r="D9" s="261"/>
      <c r="E9" s="261"/>
      <c r="F9" s="209">
        <f>deelnemers!G19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/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23">
      <c r="A16" s="82"/>
      <c r="B16" s="83"/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/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55" t="s">
        <v>232</v>
      </c>
      <c r="B31" s="25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7" t="s">
        <v>233</v>
      </c>
      <c r="B32" s="258"/>
      <c r="C32" s="245"/>
      <c r="D32" s="246"/>
      <c r="E32" s="246"/>
      <c r="F32" s="247"/>
    </row>
    <row r="33" spans="1:6">
      <c r="A33" s="237" t="s">
        <v>231</v>
      </c>
      <c r="B33" s="238"/>
      <c r="C33" s="115">
        <f>C27</f>
        <v>2027</v>
      </c>
      <c r="D33" s="115">
        <f>D27</f>
        <v>2028</v>
      </c>
      <c r="E33" s="115">
        <f>E27</f>
        <v>2029</v>
      </c>
      <c r="F33" s="116" t="s">
        <v>179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3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3"/>
        <v>0</v>
      </c>
    </row>
    <row r="36" spans="1:6">
      <c r="A36" s="239" t="s">
        <v>22</v>
      </c>
      <c r="B36" s="240"/>
      <c r="C36" s="29" t="s">
        <v>22</v>
      </c>
      <c r="D36" s="29"/>
      <c r="E36" s="29" t="s">
        <v>22</v>
      </c>
      <c r="F36" s="109">
        <f t="shared" si="3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3"/>
        <v>0</v>
      </c>
    </row>
    <row r="38" spans="1:6">
      <c r="A38" s="239"/>
      <c r="B38" s="240"/>
      <c r="C38" s="29"/>
      <c r="D38" s="29"/>
      <c r="E38" s="29"/>
      <c r="F38" s="109">
        <f t="shared" si="3"/>
        <v>0</v>
      </c>
    </row>
    <row r="39" spans="1:6">
      <c r="A39" s="239"/>
      <c r="B39" s="240"/>
      <c r="C39" s="29"/>
      <c r="D39" s="29"/>
      <c r="E39" s="29"/>
      <c r="F39" s="109">
        <f t="shared" si="3"/>
        <v>0</v>
      </c>
    </row>
    <row r="40" spans="1:6">
      <c r="A40" s="239"/>
      <c r="B40" s="240"/>
      <c r="C40" s="29"/>
      <c r="D40" s="29"/>
      <c r="E40" s="29"/>
      <c r="F40" s="109">
        <f t="shared" si="3"/>
        <v>0</v>
      </c>
    </row>
    <row r="41" spans="1:6">
      <c r="A41" s="239"/>
      <c r="B41" s="240"/>
      <c r="C41" s="29"/>
      <c r="D41" s="29"/>
      <c r="E41" s="29"/>
      <c r="F41" s="109">
        <f t="shared" si="3"/>
        <v>0</v>
      </c>
    </row>
    <row r="42" spans="1:6">
      <c r="A42" s="239"/>
      <c r="B42" s="240"/>
      <c r="C42" s="29"/>
      <c r="D42" s="29"/>
      <c r="E42" s="29"/>
      <c r="F42" s="109">
        <f t="shared" si="3"/>
        <v>0</v>
      </c>
    </row>
    <row r="43" spans="1:6">
      <c r="A43" s="239"/>
      <c r="B43" s="240"/>
      <c r="C43" s="29"/>
      <c r="D43" s="29"/>
      <c r="E43" s="29"/>
      <c r="F43" s="109">
        <f t="shared" si="3"/>
        <v>0</v>
      </c>
    </row>
    <row r="44" spans="1:6">
      <c r="A44" s="239"/>
      <c r="B44" s="240"/>
      <c r="C44" s="29"/>
      <c r="D44" s="29"/>
      <c r="E44" s="29"/>
      <c r="F44" s="109">
        <f t="shared" si="3"/>
        <v>0</v>
      </c>
    </row>
    <row r="45" spans="1:6" ht="15" thickBot="1">
      <c r="A45" s="243"/>
      <c r="B45" s="244"/>
      <c r="C45" s="79"/>
      <c r="D45" s="79"/>
      <c r="E45" s="79"/>
      <c r="F45" s="120">
        <f t="shared" si="3"/>
        <v>0</v>
      </c>
    </row>
    <row r="46" spans="1:6" ht="15" thickBot="1">
      <c r="A46" s="231" t="s">
        <v>234</v>
      </c>
      <c r="B46" s="232"/>
      <c r="C46" s="121">
        <f t="shared" ref="C46:F46" si="4">SUM(C34:C45)</f>
        <v>0</v>
      </c>
      <c r="D46" s="121">
        <f t="shared" si="4"/>
        <v>0</v>
      </c>
      <c r="E46" s="121">
        <f t="shared" si="4"/>
        <v>0</v>
      </c>
      <c r="F46" s="122">
        <f t="shared" si="4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62" t="s">
        <v>235</v>
      </c>
      <c r="B48" s="263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5">C33</f>
        <v>2027</v>
      </c>
      <c r="D52" s="87">
        <f t="shared" si="5"/>
        <v>2028</v>
      </c>
      <c r="E52" s="87">
        <f t="shared" si="5"/>
        <v>2029</v>
      </c>
      <c r="F52" s="88" t="str">
        <f t="shared" si="5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6">D56+D60</f>
        <v>0</v>
      </c>
      <c r="E61" s="164">
        <f t="shared" si="6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46:B46"/>
    <mergeCell ref="A48:B48"/>
    <mergeCell ref="A56:B56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5:B25"/>
    <mergeCell ref="A31:B31"/>
    <mergeCell ref="A32:B32"/>
    <mergeCell ref="C9:E9"/>
    <mergeCell ref="C12:F12"/>
    <mergeCell ref="A14:B14"/>
    <mergeCell ref="C14:F14"/>
    <mergeCell ref="A27:B27"/>
    <mergeCell ref="A28:B28"/>
    <mergeCell ref="A29:B29"/>
    <mergeCell ref="A30:B30"/>
    <mergeCell ref="C32:F32"/>
  </mergeCells>
  <conditionalFormatting sqref="H61">
    <cfRule type="cellIs" dxfId="35" priority="5" operator="equal">
      <formula>"Akkoord"</formula>
    </cfRule>
  </conditionalFormatting>
  <conditionalFormatting sqref="H62">
    <cfRule type="containsText" dxfId="34" priority="1" operator="containsText" text="✓">
      <formula>NOT(ISERROR(SEARCH("✓",H62)))</formula>
    </cfRule>
    <cfRule type="containsText" dxfId="33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0A445F80-4759-46E1-964D-F360B08DE899}"/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deelnemers!A20</f>
        <v>partner 5</v>
      </c>
      <c r="B9" s="218">
        <f>deelnemers!B20</f>
        <v>0</v>
      </c>
      <c r="C9" s="261">
        <f>deelnemers!C20</f>
        <v>0</v>
      </c>
      <c r="D9" s="261"/>
      <c r="E9" s="261"/>
      <c r="F9" s="209">
        <f>deelnemers!G20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23">
      <c r="A16" s="82"/>
      <c r="B16" s="83"/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55" t="s">
        <v>232</v>
      </c>
      <c r="B31" s="25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>
      <c r="A34" s="239"/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 t="s">
        <v>22</v>
      </c>
      <c r="F35" s="109">
        <f t="shared" si="4"/>
        <v>0</v>
      </c>
    </row>
    <row r="36" spans="1:6">
      <c r="A36" s="239" t="s">
        <v>22</v>
      </c>
      <c r="B36" s="240"/>
      <c r="C36" s="29" t="s">
        <v>22</v>
      </c>
      <c r="D36" s="29"/>
      <c r="E36" s="29" t="s">
        <v>22</v>
      </c>
      <c r="F36" s="109">
        <f t="shared" si="4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31" t="s">
        <v>234</v>
      </c>
      <c r="B46" s="232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46:B46"/>
    <mergeCell ref="A48:B48"/>
    <mergeCell ref="A56:B56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14:B14"/>
    <mergeCell ref="A25:B25"/>
    <mergeCell ref="C9:E9"/>
    <mergeCell ref="C12:F12"/>
    <mergeCell ref="C14:F14"/>
    <mergeCell ref="C32:F32"/>
    <mergeCell ref="A31:B31"/>
    <mergeCell ref="A27:B27"/>
    <mergeCell ref="A28:B28"/>
    <mergeCell ref="A29:B29"/>
    <mergeCell ref="A30:B30"/>
    <mergeCell ref="A32:B32"/>
  </mergeCells>
  <conditionalFormatting sqref="H61">
    <cfRule type="cellIs" dxfId="32" priority="5" operator="equal">
      <formula>"Akkoord"</formula>
    </cfRule>
  </conditionalFormatting>
  <conditionalFormatting sqref="H62">
    <cfRule type="containsText" dxfId="31" priority="1" operator="containsText" text="✓">
      <formula>NOT(ISERROR(SEARCH("✓",H62)))</formula>
    </cfRule>
    <cfRule type="containsText" dxfId="30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DFA84AB6-7ABC-4548-A0FA-AA807B2ED6DF}"/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57440-0721-44A1-915D-02F3A7F8D52B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deelnemers!A21</f>
        <v>partner 6</v>
      </c>
      <c r="B9" s="218">
        <f>deelnemers!B21</f>
        <v>0</v>
      </c>
      <c r="C9" s="261">
        <f>deelnemers!C21</f>
        <v>0</v>
      </c>
      <c r="D9" s="261"/>
      <c r="E9" s="261"/>
      <c r="F9" s="209">
        <f>deelnemers!G21</f>
        <v>0</v>
      </c>
      <c r="H9" s="18" t="str">
        <f>IF(C9=deelnemers!AJ20,"Indien PPS toeslag wordt aangevraagd MKB verklaring meesturen"," ")</f>
        <v xml:space="preserve"> </v>
      </c>
      <c r="I9" s="18"/>
    </row>
    <row r="10" spans="1:23">
      <c r="A10" s="106"/>
      <c r="W10" s="16" t="s">
        <v>181</v>
      </c>
    </row>
    <row r="11" spans="1:23" ht="15" thickBot="1">
      <c r="W11" t="s">
        <v>5</v>
      </c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2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64" t="s">
        <v>229</v>
      </c>
      <c r="B25" s="265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55" t="s">
        <v>232</v>
      </c>
      <c r="B31" s="268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08" t="str">
        <f t="shared" si="3"/>
        <v>totaal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4"/>
        <v>0</v>
      </c>
    </row>
    <row r="36" spans="1:6">
      <c r="A36" s="239" t="s">
        <v>22</v>
      </c>
      <c r="B36" s="240"/>
      <c r="C36" s="29" t="s">
        <v>22</v>
      </c>
      <c r="D36" s="29"/>
      <c r="E36" s="29" t="s">
        <v>22</v>
      </c>
      <c r="F36" s="109">
        <f t="shared" si="4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69" t="s">
        <v>234</v>
      </c>
      <c r="B46" s="27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71" t="s">
        <v>235</v>
      </c>
      <c r="B48" s="27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66" t="s">
        <v>209</v>
      </c>
      <c r="B56" s="267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56:B56"/>
    <mergeCell ref="A32:B32"/>
    <mergeCell ref="C32:F32"/>
    <mergeCell ref="A31:B31"/>
    <mergeCell ref="A46:B46"/>
    <mergeCell ref="A48:B48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6:B36"/>
    <mergeCell ref="A37:B37"/>
    <mergeCell ref="A25:B25"/>
    <mergeCell ref="A27:B27"/>
    <mergeCell ref="A28:B28"/>
    <mergeCell ref="A29:B29"/>
    <mergeCell ref="A30:B30"/>
    <mergeCell ref="C9:E9"/>
    <mergeCell ref="C12:F12"/>
    <mergeCell ref="A14:B14"/>
    <mergeCell ref="C14:F14"/>
    <mergeCell ref="A35:B35"/>
  </mergeCells>
  <conditionalFormatting sqref="H61">
    <cfRule type="cellIs" dxfId="29" priority="5" operator="equal">
      <formula>"Akkoord"</formula>
    </cfRule>
  </conditionalFormatting>
  <conditionalFormatting sqref="H62">
    <cfRule type="containsText" dxfId="28" priority="1" operator="containsText" text="✓">
      <formula>NOT(ISERROR(SEARCH("✓",H62)))</formula>
    </cfRule>
    <cfRule type="containsText" dxfId="27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045AAF89-D603-4E41-9D64-BF908D1A947B}"/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78567-DFA0-4CF3-BCAE-4CC9816DC069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deelnemers!A22</f>
        <v>partner 7</v>
      </c>
      <c r="B9" s="218">
        <f>deelnemers!B22</f>
        <v>0</v>
      </c>
      <c r="C9" s="261">
        <f>deelnemers!C22</f>
        <v>0</v>
      </c>
      <c r="D9" s="261"/>
      <c r="E9" s="261"/>
      <c r="F9" s="209">
        <f>deelnemers!G22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73" t="s">
        <v>232</v>
      </c>
      <c r="B31" s="268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4"/>
        <v>0</v>
      </c>
    </row>
    <row r="36" spans="1:6">
      <c r="A36" s="239" t="s">
        <v>22</v>
      </c>
      <c r="B36" s="240"/>
      <c r="C36" s="29"/>
      <c r="D36" s="29"/>
      <c r="E36" s="29"/>
      <c r="F36" s="109">
        <f t="shared" si="4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31" t="s">
        <v>234</v>
      </c>
      <c r="B46" s="232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56:B56"/>
    <mergeCell ref="A32:B32"/>
    <mergeCell ref="C32:F32"/>
    <mergeCell ref="A31:B31"/>
    <mergeCell ref="A46:B46"/>
    <mergeCell ref="A48:B48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6:B36"/>
    <mergeCell ref="A37:B37"/>
    <mergeCell ref="A25:B25"/>
    <mergeCell ref="A27:B27"/>
    <mergeCell ref="A28:B28"/>
    <mergeCell ref="A29:B29"/>
    <mergeCell ref="A30:B30"/>
    <mergeCell ref="C9:E9"/>
    <mergeCell ref="C12:F12"/>
    <mergeCell ref="A14:B14"/>
    <mergeCell ref="C14:F14"/>
    <mergeCell ref="A35:B35"/>
  </mergeCells>
  <conditionalFormatting sqref="H61">
    <cfRule type="cellIs" dxfId="26" priority="5" operator="equal">
      <formula>"Akkoord"</formula>
    </cfRule>
  </conditionalFormatting>
  <conditionalFormatting sqref="H62">
    <cfRule type="containsText" dxfId="25" priority="1" operator="containsText" text="✓">
      <formula>NOT(ISERROR(SEARCH("✓",H62)))</formula>
    </cfRule>
    <cfRule type="containsText" dxfId="24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7658D2FA-C3DC-47C0-BB41-FAA4ED9D82A8}"/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B2D2B-3704-4547-92F0-0A1F75387E0D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deelnemers!A23</f>
        <v>partner 8</v>
      </c>
      <c r="B9" s="218">
        <f>deelnemers!B23</f>
        <v>0</v>
      </c>
      <c r="C9" s="261">
        <f>deelnemers!C23</f>
        <v>0</v>
      </c>
      <c r="D9" s="261"/>
      <c r="E9" s="261"/>
      <c r="F9" s="209">
        <f>deelnemers!G23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74" t="s">
        <v>22</v>
      </c>
      <c r="B28" s="275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73" t="s">
        <v>232</v>
      </c>
      <c r="B31" s="268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4"/>
        <v>0</v>
      </c>
    </row>
    <row r="36" spans="1:6">
      <c r="A36" s="239" t="s">
        <v>22</v>
      </c>
      <c r="B36" s="240"/>
      <c r="C36" s="29"/>
      <c r="D36" s="29"/>
      <c r="E36" s="29"/>
      <c r="F36" s="109">
        <f t="shared" si="4"/>
        <v>0</v>
      </c>
    </row>
    <row r="37" spans="1:6">
      <c r="A37" s="239" t="s">
        <v>22</v>
      </c>
      <c r="B37" s="240"/>
      <c r="C37" s="29"/>
      <c r="D37" s="29"/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31" t="s">
        <v>234</v>
      </c>
      <c r="B46" s="232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36:B36"/>
    <mergeCell ref="A37:B37"/>
    <mergeCell ref="A39:B39"/>
    <mergeCell ref="A40:B40"/>
    <mergeCell ref="A41:B41"/>
    <mergeCell ref="A42:B42"/>
    <mergeCell ref="A43:B43"/>
    <mergeCell ref="A46:B46"/>
    <mergeCell ref="A48:B48"/>
    <mergeCell ref="A56:B56"/>
    <mergeCell ref="A44:B44"/>
    <mergeCell ref="A45:B45"/>
    <mergeCell ref="C9:E9"/>
    <mergeCell ref="C12:F12"/>
    <mergeCell ref="A14:B14"/>
    <mergeCell ref="C14:F14"/>
    <mergeCell ref="A38:B38"/>
    <mergeCell ref="A25:B25"/>
    <mergeCell ref="A27:B27"/>
    <mergeCell ref="A33:B33"/>
    <mergeCell ref="A28:B28"/>
    <mergeCell ref="A29:B29"/>
    <mergeCell ref="A30:B30"/>
    <mergeCell ref="A32:B32"/>
    <mergeCell ref="C32:F32"/>
    <mergeCell ref="A31:B31"/>
    <mergeCell ref="A34:B34"/>
    <mergeCell ref="A35:B35"/>
  </mergeCells>
  <conditionalFormatting sqref="H61">
    <cfRule type="cellIs" dxfId="23" priority="5" operator="equal">
      <formula>"Akkoord"</formula>
    </cfRule>
  </conditionalFormatting>
  <conditionalFormatting sqref="H62">
    <cfRule type="containsText" dxfId="22" priority="1" operator="containsText" text="✓">
      <formula>NOT(ISERROR(SEARCH("✓",H62)))</formula>
    </cfRule>
    <cfRule type="containsText" dxfId="21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E38D7F06-3125-4CDC-923A-02DE14BFA213}"/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A89B3-832C-4DEC-B50D-CA8B9F1B7BDA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deelnemers!A24</f>
        <v>partner 9</v>
      </c>
      <c r="B9" s="218">
        <f>deelnemers!B24</f>
        <v>0</v>
      </c>
      <c r="C9" s="261">
        <f>deelnemers!C24</f>
        <v>0</v>
      </c>
      <c r="D9" s="261"/>
      <c r="E9" s="261"/>
      <c r="F9" s="209">
        <f>deelnemers!G24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73" t="s">
        <v>232</v>
      </c>
      <c r="B31" s="268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 t="s">
        <v>22</v>
      </c>
      <c r="F35" s="109">
        <f t="shared" si="4"/>
        <v>0</v>
      </c>
    </row>
    <row r="36" spans="1:6">
      <c r="A36" s="239" t="s">
        <v>22</v>
      </c>
      <c r="B36" s="240"/>
      <c r="C36" s="29" t="s">
        <v>22</v>
      </c>
      <c r="D36" s="29"/>
      <c r="E36" s="29" t="s">
        <v>22</v>
      </c>
      <c r="F36" s="109">
        <f t="shared" si="4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31" t="s">
        <v>234</v>
      </c>
      <c r="B46" s="232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56:B56"/>
    <mergeCell ref="A32:B32"/>
    <mergeCell ref="C32:F32"/>
    <mergeCell ref="A31:B31"/>
    <mergeCell ref="A46:B46"/>
    <mergeCell ref="A48:B48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6:B36"/>
    <mergeCell ref="A37:B37"/>
    <mergeCell ref="A25:B25"/>
    <mergeCell ref="A27:B27"/>
    <mergeCell ref="A28:B28"/>
    <mergeCell ref="A29:B29"/>
    <mergeCell ref="A30:B30"/>
    <mergeCell ref="C9:E9"/>
    <mergeCell ref="C12:F12"/>
    <mergeCell ref="A14:B14"/>
    <mergeCell ref="C14:F14"/>
    <mergeCell ref="A35:B35"/>
  </mergeCells>
  <conditionalFormatting sqref="H62">
    <cfRule type="containsText" dxfId="20" priority="1" operator="containsText" text="✓">
      <formula>NOT(ISERROR(SEARCH("✓",H62)))</formula>
    </cfRule>
    <cfRule type="containsText" dxfId="19" priority="2" operator="containsText" text="✗">
      <formula>NOT(ISERROR(SEARCH("✗",H62)))</formula>
    </cfRule>
  </conditionalFormatting>
  <conditionalFormatting sqref="H61:I61">
    <cfRule type="cellIs" dxfId="18" priority="5" operator="equal">
      <formula>"Akkoord"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FA37F9F3-3272-40FC-87CD-7B0374D83808}"/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816E-5035-4CE3-A8DB-53E33F221548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deelnemers!A25</f>
        <v>partner 10</v>
      </c>
      <c r="B9" s="218">
        <f>deelnemers!B25</f>
        <v>0</v>
      </c>
      <c r="C9" s="261">
        <f>deelnemers!C25</f>
        <v>0</v>
      </c>
      <c r="D9" s="261"/>
      <c r="E9" s="261"/>
      <c r="F9" s="209">
        <f>deelnemers!G25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73" t="s">
        <v>232</v>
      </c>
      <c r="B31" s="268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4"/>
        <v>0</v>
      </c>
    </row>
    <row r="36" spans="1:6">
      <c r="A36" s="239" t="s">
        <v>22</v>
      </c>
      <c r="B36" s="240"/>
      <c r="C36" s="29"/>
      <c r="D36" s="29"/>
      <c r="E36" s="29"/>
      <c r="F36" s="109">
        <f t="shared" si="4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31" t="s">
        <v>234</v>
      </c>
      <c r="B46" s="232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56:B56"/>
    <mergeCell ref="A32:B32"/>
    <mergeCell ref="C32:F32"/>
    <mergeCell ref="A31:B31"/>
    <mergeCell ref="A46:B46"/>
    <mergeCell ref="A48:B48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6:B36"/>
    <mergeCell ref="A37:B37"/>
    <mergeCell ref="A25:B25"/>
    <mergeCell ref="A27:B27"/>
    <mergeCell ref="A28:B28"/>
    <mergeCell ref="A29:B29"/>
    <mergeCell ref="A30:B30"/>
    <mergeCell ref="C9:E9"/>
    <mergeCell ref="C12:F12"/>
    <mergeCell ref="A14:B14"/>
    <mergeCell ref="C14:F14"/>
    <mergeCell ref="A35:B35"/>
  </mergeCells>
  <conditionalFormatting sqref="H61">
    <cfRule type="cellIs" dxfId="17" priority="5" operator="equal">
      <formula>"Akkoord"</formula>
    </cfRule>
  </conditionalFormatting>
  <conditionalFormatting sqref="H62">
    <cfRule type="containsText" dxfId="16" priority="1" operator="containsText" text="✓">
      <formula>NOT(ISERROR(SEARCH("✓",H62)))</formula>
    </cfRule>
    <cfRule type="containsText" dxfId="15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1320716C-A199-453B-8B2C-0EB42B341F1A}"/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A5E7-3E3F-48CD-BD20-5F5CBB9D6C86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deelnemers!A26</f>
        <v>partner 11</v>
      </c>
      <c r="B9" s="218">
        <f>deelnemers!B26</f>
        <v>0</v>
      </c>
      <c r="C9" s="261">
        <f>deelnemers!C26</f>
        <v>0</v>
      </c>
      <c r="D9" s="261"/>
      <c r="E9" s="261"/>
      <c r="F9" s="209">
        <f>deelnemers!G26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73" t="s">
        <v>232</v>
      </c>
      <c r="B31" s="268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4"/>
        <v>0</v>
      </c>
    </row>
    <row r="36" spans="1:6">
      <c r="A36" s="239" t="s">
        <v>22</v>
      </c>
      <c r="B36" s="240"/>
      <c r="C36" s="29"/>
      <c r="D36" s="29"/>
      <c r="E36" s="29"/>
      <c r="F36" s="109">
        <f t="shared" si="4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31" t="s">
        <v>234</v>
      </c>
      <c r="B46" s="232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40:B40"/>
    <mergeCell ref="A34:B34"/>
    <mergeCell ref="A35:B35"/>
    <mergeCell ref="A36:B36"/>
    <mergeCell ref="A37:B37"/>
    <mergeCell ref="A38:B38"/>
    <mergeCell ref="A39:B39"/>
    <mergeCell ref="A46:B46"/>
    <mergeCell ref="A48:B48"/>
    <mergeCell ref="A56:B56"/>
    <mergeCell ref="A41:B41"/>
    <mergeCell ref="A42:B42"/>
    <mergeCell ref="A43:B43"/>
    <mergeCell ref="A44:B44"/>
    <mergeCell ref="A45:B45"/>
    <mergeCell ref="C9:E9"/>
    <mergeCell ref="C12:F12"/>
    <mergeCell ref="A14:B14"/>
    <mergeCell ref="C14:F14"/>
    <mergeCell ref="A33:B33"/>
    <mergeCell ref="C32:F32"/>
    <mergeCell ref="A31:B31"/>
    <mergeCell ref="A32:B32"/>
    <mergeCell ref="A25:B25"/>
    <mergeCell ref="A27:B27"/>
    <mergeCell ref="A28:B28"/>
    <mergeCell ref="A29:B29"/>
    <mergeCell ref="A30:B30"/>
  </mergeCells>
  <conditionalFormatting sqref="H61">
    <cfRule type="cellIs" dxfId="14" priority="5" operator="equal">
      <formula>"Akkoord"</formula>
    </cfRule>
  </conditionalFormatting>
  <conditionalFormatting sqref="H62">
    <cfRule type="containsText" dxfId="13" priority="1" operator="containsText" text="✓">
      <formula>NOT(ISERROR(SEARCH("✓",H62)))</formula>
    </cfRule>
    <cfRule type="containsText" dxfId="12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96D1D08F-0016-4E07-B9FC-EF8C0B95A206}"/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22A6-7837-4540-BE1A-7DCD76D54BB9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deelnemers!A27</f>
        <v>partner 12</v>
      </c>
      <c r="B9" s="218">
        <f>deelnemers!B27</f>
        <v>0</v>
      </c>
      <c r="C9" s="261">
        <f>deelnemers!C27</f>
        <v>0</v>
      </c>
      <c r="D9" s="261"/>
      <c r="E9" s="261"/>
      <c r="F9" s="209">
        <f>deelnemers!G27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73" t="s">
        <v>232</v>
      </c>
      <c r="B31" s="268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4"/>
        <v>0</v>
      </c>
    </row>
    <row r="36" spans="1:6">
      <c r="A36" s="239" t="s">
        <v>22</v>
      </c>
      <c r="B36" s="240"/>
      <c r="C36" s="29"/>
      <c r="D36" s="29"/>
      <c r="E36" s="29"/>
      <c r="F36" s="109">
        <f t="shared" si="4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31" t="s">
        <v>234</v>
      </c>
      <c r="B46" s="232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40:B40"/>
    <mergeCell ref="A34:B34"/>
    <mergeCell ref="A35:B35"/>
    <mergeCell ref="A36:B36"/>
    <mergeCell ref="A37:B37"/>
    <mergeCell ref="A38:B38"/>
    <mergeCell ref="A39:B39"/>
    <mergeCell ref="A46:B46"/>
    <mergeCell ref="A48:B48"/>
    <mergeCell ref="A56:B56"/>
    <mergeCell ref="A41:B41"/>
    <mergeCell ref="A42:B42"/>
    <mergeCell ref="A43:B43"/>
    <mergeCell ref="A44:B44"/>
    <mergeCell ref="A45:B45"/>
    <mergeCell ref="C9:E9"/>
    <mergeCell ref="C12:F12"/>
    <mergeCell ref="A14:B14"/>
    <mergeCell ref="C14:F14"/>
    <mergeCell ref="A33:B33"/>
    <mergeCell ref="C32:F32"/>
    <mergeCell ref="A31:B31"/>
    <mergeCell ref="A32:B32"/>
    <mergeCell ref="A25:B25"/>
    <mergeCell ref="A27:B27"/>
    <mergeCell ref="A28:B28"/>
    <mergeCell ref="A29:B29"/>
    <mergeCell ref="A30:B30"/>
  </mergeCells>
  <conditionalFormatting sqref="H61">
    <cfRule type="cellIs" dxfId="11" priority="5" operator="equal">
      <formula>"Akkoord"</formula>
    </cfRule>
  </conditionalFormatting>
  <conditionalFormatting sqref="H62">
    <cfRule type="containsText" dxfId="10" priority="1" operator="containsText" text="✓">
      <formula>NOT(ISERROR(SEARCH("✓",H62)))</formula>
    </cfRule>
    <cfRule type="containsText" dxfId="9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8EC4E3CB-281D-41B8-9B44-75844A0CCB78}"/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EB079-5368-4A8D-BF5C-DAC677626314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deelnemers!A28</f>
        <v>partner 13</v>
      </c>
      <c r="B9" s="218">
        <f>deelnemers!B28</f>
        <v>0</v>
      </c>
      <c r="C9" s="261">
        <f>deelnemers!C28</f>
        <v>0</v>
      </c>
      <c r="D9" s="261"/>
      <c r="E9" s="261"/>
      <c r="F9" s="209">
        <f>deelnemers!G28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73" t="s">
        <v>232</v>
      </c>
      <c r="B31" s="268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4"/>
        <v>0</v>
      </c>
    </row>
    <row r="36" spans="1:6">
      <c r="A36" s="239" t="s">
        <v>22</v>
      </c>
      <c r="B36" s="240"/>
      <c r="C36" s="29"/>
      <c r="D36" s="29"/>
      <c r="E36" s="29"/>
      <c r="F36" s="109">
        <f t="shared" si="4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31" t="s">
        <v>234</v>
      </c>
      <c r="B46" s="232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40:B40"/>
    <mergeCell ref="A34:B34"/>
    <mergeCell ref="A35:B35"/>
    <mergeCell ref="A36:B36"/>
    <mergeCell ref="A37:B37"/>
    <mergeCell ref="A38:B38"/>
    <mergeCell ref="A39:B39"/>
    <mergeCell ref="A46:B46"/>
    <mergeCell ref="A48:B48"/>
    <mergeCell ref="A56:B56"/>
    <mergeCell ref="A41:B41"/>
    <mergeCell ref="A42:B42"/>
    <mergeCell ref="A43:B43"/>
    <mergeCell ref="A44:B44"/>
    <mergeCell ref="A45:B45"/>
    <mergeCell ref="C9:E9"/>
    <mergeCell ref="C12:F12"/>
    <mergeCell ref="A14:B14"/>
    <mergeCell ref="C14:F14"/>
    <mergeCell ref="A33:B33"/>
    <mergeCell ref="C32:F32"/>
    <mergeCell ref="A31:B31"/>
    <mergeCell ref="A32:B32"/>
    <mergeCell ref="A25:B25"/>
    <mergeCell ref="A27:B27"/>
    <mergeCell ref="A28:B28"/>
    <mergeCell ref="A29:B29"/>
    <mergeCell ref="A30:B30"/>
  </mergeCells>
  <conditionalFormatting sqref="H61">
    <cfRule type="cellIs" dxfId="8" priority="5" operator="equal">
      <formula>"Akkoord"</formula>
    </cfRule>
  </conditionalFormatting>
  <conditionalFormatting sqref="H62">
    <cfRule type="containsText" dxfId="7" priority="1" operator="containsText" text="✓">
      <formula>NOT(ISERROR(SEARCH("✓",H62)))</formula>
    </cfRule>
    <cfRule type="containsText" dxfId="6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F67D5C82-A022-4457-94F3-DF5816D3C51E}"/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E5065-D14B-4DC5-832B-A304A2B98D9E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deelnemers!A29</f>
        <v>partner 14</v>
      </c>
      <c r="B9" s="218">
        <f>deelnemers!B29</f>
        <v>0</v>
      </c>
      <c r="C9" s="261">
        <f>deelnemers!C29</f>
        <v>0</v>
      </c>
      <c r="D9" s="261"/>
      <c r="E9" s="261"/>
      <c r="F9" s="209">
        <f>deelnemers!G29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73" t="s">
        <v>232</v>
      </c>
      <c r="B31" s="268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4"/>
        <v>0</v>
      </c>
    </row>
    <row r="36" spans="1:6">
      <c r="A36" s="239" t="s">
        <v>22</v>
      </c>
      <c r="B36" s="240"/>
      <c r="C36" s="29"/>
      <c r="D36" s="29"/>
      <c r="E36" s="29"/>
      <c r="F36" s="109">
        <f t="shared" si="4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31" t="s">
        <v>234</v>
      </c>
      <c r="B46" s="232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40:B40"/>
    <mergeCell ref="A34:B34"/>
    <mergeCell ref="A35:B35"/>
    <mergeCell ref="A36:B36"/>
    <mergeCell ref="A37:B37"/>
    <mergeCell ref="A38:B38"/>
    <mergeCell ref="A39:B39"/>
    <mergeCell ref="A46:B46"/>
    <mergeCell ref="A48:B48"/>
    <mergeCell ref="A56:B56"/>
    <mergeCell ref="A41:B41"/>
    <mergeCell ref="A42:B42"/>
    <mergeCell ref="A43:B43"/>
    <mergeCell ref="A44:B44"/>
    <mergeCell ref="A45:B45"/>
    <mergeCell ref="C9:E9"/>
    <mergeCell ref="C12:F12"/>
    <mergeCell ref="A14:B14"/>
    <mergeCell ref="C14:F14"/>
    <mergeCell ref="A33:B33"/>
    <mergeCell ref="C32:F32"/>
    <mergeCell ref="A31:B31"/>
    <mergeCell ref="A32:B32"/>
    <mergeCell ref="A25:B25"/>
    <mergeCell ref="A27:B27"/>
    <mergeCell ref="A28:B28"/>
    <mergeCell ref="A29:B29"/>
    <mergeCell ref="A30:B30"/>
  </mergeCells>
  <conditionalFormatting sqref="H61">
    <cfRule type="cellIs" dxfId="5" priority="5" operator="equal">
      <formula>"Akkoord"</formula>
    </cfRule>
  </conditionalFormatting>
  <conditionalFormatting sqref="H62">
    <cfRule type="containsText" dxfId="4" priority="1" operator="containsText" text="✓">
      <formula>NOT(ISERROR(SEARCH("✓",H62)))</formula>
    </cfRule>
    <cfRule type="containsText" dxfId="3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FFD871A5-B6E8-4CA9-8BC2-783414AE7330}"/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BDAA-80F7-43F7-BB4E-65B6FDBA727D}">
  <dimension ref="A1:W62"/>
  <sheetViews>
    <sheetView workbookViewId="0">
      <selection activeCell="A16" sqref="A16"/>
    </sheetView>
  </sheetViews>
  <sheetFormatPr defaultRowHeight="14.45"/>
  <cols>
    <col min="1" max="1" width="16.7109375" customWidth="1"/>
    <col min="2" max="2" width="26.140625" customWidth="1"/>
    <col min="3" max="6" width="15.7109375" customWidth="1"/>
    <col min="8" max="8" width="10" bestFit="1" customWidth="1"/>
    <col min="23" max="23" width="0" hidden="1" customWidth="1"/>
  </cols>
  <sheetData>
    <row r="1" spans="1:2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>
      <c r="A2" s="16" t="s">
        <v>67</v>
      </c>
      <c r="B2" s="16">
        <f>kostenoverzicht!B2</f>
        <v>0</v>
      </c>
    </row>
    <row r="4" spans="1:23">
      <c r="A4" s="134" t="s">
        <v>216</v>
      </c>
    </row>
    <row r="5" spans="1:23">
      <c r="A5" s="106" t="s">
        <v>217</v>
      </c>
    </row>
    <row r="6" spans="1:23">
      <c r="A6" s="106" t="s">
        <v>218</v>
      </c>
    </row>
    <row r="7" spans="1:23">
      <c r="A7" t="s">
        <v>219</v>
      </c>
    </row>
    <row r="8" spans="1:23" ht="21.6" thickBot="1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5" customHeight="1" thickBot="1">
      <c r="A9" s="17" t="str">
        <f>deelnemers!A30</f>
        <v>partner 15</v>
      </c>
      <c r="B9" s="218">
        <f>deelnemers!B30</f>
        <v>0</v>
      </c>
      <c r="C9" s="261">
        <f>deelnemers!C30</f>
        <v>0</v>
      </c>
      <c r="D9" s="261"/>
      <c r="E9" s="261"/>
      <c r="F9" s="209">
        <f>deelnemers!G30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>
      <c r="A10" s="106"/>
      <c r="W10" t="s">
        <v>5</v>
      </c>
    </row>
    <row r="11" spans="1:23" ht="15" thickBot="1">
      <c r="A11" s="106"/>
    </row>
    <row r="12" spans="1:23" ht="14.45" customHeight="1">
      <c r="C12" s="252" t="str">
        <f>IF(deelnemers!F15="Nee","Kosten in € Inclusief BTW","Kosten in € EXCLUSIEF BTW")</f>
        <v>Kosten in € EXCLUSIEF BTW</v>
      </c>
      <c r="D12" s="253"/>
      <c r="E12" s="253"/>
      <c r="F12" s="254"/>
      <c r="W12" t="s">
        <v>6</v>
      </c>
    </row>
    <row r="13" spans="1:23" ht="15" thickBot="1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>
      <c r="A14" s="249" t="s">
        <v>222</v>
      </c>
      <c r="B14" s="246"/>
      <c r="C14" s="246" t="s">
        <v>223</v>
      </c>
      <c r="D14" s="246"/>
      <c r="E14" s="246"/>
      <c r="F14" s="247"/>
      <c r="I14" t="s">
        <v>22</v>
      </c>
    </row>
    <row r="15" spans="1:2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>
      <c r="B18" s="83"/>
      <c r="C18" s="29"/>
      <c r="D18" s="29"/>
      <c r="E18" s="29"/>
      <c r="F18" s="109">
        <f t="shared" si="0"/>
        <v>0</v>
      </c>
      <c r="H18" s="84"/>
    </row>
    <row r="19" spans="1:8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>
      <c r="A21" s="82"/>
      <c r="B21" s="83"/>
      <c r="C21" s="29"/>
      <c r="D21" s="29"/>
      <c r="E21" s="29"/>
      <c r="F21" s="109">
        <f t="shared" si="0"/>
        <v>0</v>
      </c>
    </row>
    <row r="22" spans="1:8">
      <c r="A22" s="82"/>
      <c r="B22" s="83"/>
      <c r="C22" s="29"/>
      <c r="D22" s="29"/>
      <c r="E22" s="29"/>
      <c r="F22" s="109">
        <f t="shared" si="0"/>
        <v>0</v>
      </c>
    </row>
    <row r="23" spans="1:8">
      <c r="A23" s="82"/>
      <c r="B23" s="83"/>
      <c r="C23" s="29"/>
      <c r="D23" s="29"/>
      <c r="E23" s="29"/>
      <c r="F23" s="109">
        <f t="shared" si="0"/>
        <v>0</v>
      </c>
    </row>
    <row r="24" spans="1:8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>
      <c r="A25" s="250" t="s">
        <v>229</v>
      </c>
      <c r="B25" s="251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>
      <c r="A26" s="77" t="s">
        <v>230</v>
      </c>
      <c r="B26" s="112"/>
      <c r="C26" s="113"/>
      <c r="D26" s="113"/>
      <c r="E26" s="113"/>
      <c r="F26" s="114"/>
    </row>
    <row r="27" spans="1:8" ht="16.7" customHeight="1">
      <c r="A27" s="237" t="s">
        <v>231</v>
      </c>
      <c r="B27" s="238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>
      <c r="A28" s="239"/>
      <c r="B28" s="240"/>
      <c r="C28" s="117"/>
      <c r="D28" s="117"/>
      <c r="E28" s="117"/>
      <c r="F28" s="109">
        <f>SUM(C28:E28)</f>
        <v>0</v>
      </c>
    </row>
    <row r="29" spans="1:8">
      <c r="A29" s="239"/>
      <c r="B29" s="240"/>
      <c r="C29" s="117"/>
      <c r="D29" s="117"/>
      <c r="E29" s="117"/>
      <c r="F29" s="109">
        <f>SUM(C29:E29)</f>
        <v>0</v>
      </c>
    </row>
    <row r="30" spans="1:8">
      <c r="A30" s="239"/>
      <c r="B30" s="240"/>
      <c r="C30" s="117"/>
      <c r="D30" s="117"/>
      <c r="E30" s="117"/>
      <c r="F30" s="109">
        <f>SUM(C30:E30)</f>
        <v>0</v>
      </c>
    </row>
    <row r="31" spans="1:8" ht="15" thickBot="1">
      <c r="A31" s="273" t="s">
        <v>232</v>
      </c>
      <c r="B31" s="268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>
      <c r="A32" s="259" t="s">
        <v>233</v>
      </c>
      <c r="B32" s="260"/>
      <c r="C32" s="245"/>
      <c r="D32" s="246"/>
      <c r="E32" s="246"/>
      <c r="F32" s="247"/>
    </row>
    <row r="33" spans="1:6">
      <c r="A33" s="237" t="s">
        <v>231</v>
      </c>
      <c r="B33" s="238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>
      <c r="A34" s="239" t="s">
        <v>22</v>
      </c>
      <c r="B34" s="240"/>
      <c r="C34" s="29"/>
      <c r="D34" s="29"/>
      <c r="E34" s="29"/>
      <c r="F34" s="109">
        <f t="shared" ref="F34:F45" si="4">SUM(C34:E34)</f>
        <v>0</v>
      </c>
    </row>
    <row r="35" spans="1:6">
      <c r="A35" s="239" t="s">
        <v>22</v>
      </c>
      <c r="B35" s="240"/>
      <c r="C35" s="29"/>
      <c r="D35" s="29"/>
      <c r="E35" s="29"/>
      <c r="F35" s="109">
        <f t="shared" si="4"/>
        <v>0</v>
      </c>
    </row>
    <row r="36" spans="1:6">
      <c r="A36" s="239" t="s">
        <v>22</v>
      </c>
      <c r="B36" s="240"/>
      <c r="C36" s="29"/>
      <c r="D36" s="29"/>
      <c r="E36" s="29"/>
      <c r="F36" s="109">
        <f t="shared" si="4"/>
        <v>0</v>
      </c>
    </row>
    <row r="37" spans="1:6">
      <c r="A37" s="239" t="s">
        <v>22</v>
      </c>
      <c r="B37" s="240"/>
      <c r="C37" s="29"/>
      <c r="D37" s="29" t="s">
        <v>22</v>
      </c>
      <c r="E37" s="29"/>
      <c r="F37" s="109">
        <f t="shared" si="4"/>
        <v>0</v>
      </c>
    </row>
    <row r="38" spans="1:6">
      <c r="A38" s="239"/>
      <c r="B38" s="240"/>
      <c r="C38" s="29"/>
      <c r="D38" s="29"/>
      <c r="E38" s="29"/>
      <c r="F38" s="109">
        <f t="shared" si="4"/>
        <v>0</v>
      </c>
    </row>
    <row r="39" spans="1:6">
      <c r="A39" s="239"/>
      <c r="B39" s="240"/>
      <c r="C39" s="29"/>
      <c r="D39" s="29"/>
      <c r="E39" s="29"/>
      <c r="F39" s="109">
        <f t="shared" si="4"/>
        <v>0</v>
      </c>
    </row>
    <row r="40" spans="1:6">
      <c r="A40" s="239"/>
      <c r="B40" s="240"/>
      <c r="C40" s="29"/>
      <c r="D40" s="29"/>
      <c r="E40" s="29"/>
      <c r="F40" s="109">
        <f t="shared" si="4"/>
        <v>0</v>
      </c>
    </row>
    <row r="41" spans="1:6">
      <c r="A41" s="239"/>
      <c r="B41" s="240"/>
      <c r="C41" s="29"/>
      <c r="D41" s="29"/>
      <c r="E41" s="29"/>
      <c r="F41" s="109">
        <f t="shared" si="4"/>
        <v>0</v>
      </c>
    </row>
    <row r="42" spans="1:6">
      <c r="A42" s="239"/>
      <c r="B42" s="240"/>
      <c r="C42" s="29"/>
      <c r="D42" s="29"/>
      <c r="E42" s="29"/>
      <c r="F42" s="109">
        <f t="shared" si="4"/>
        <v>0</v>
      </c>
    </row>
    <row r="43" spans="1:6">
      <c r="A43" s="239"/>
      <c r="B43" s="240"/>
      <c r="C43" s="29"/>
      <c r="D43" s="29"/>
      <c r="E43" s="29"/>
      <c r="F43" s="109">
        <f t="shared" si="4"/>
        <v>0</v>
      </c>
    </row>
    <row r="44" spans="1:6">
      <c r="A44" s="239"/>
      <c r="B44" s="240"/>
      <c r="C44" s="29"/>
      <c r="D44" s="29"/>
      <c r="E44" s="29"/>
      <c r="F44" s="109">
        <f t="shared" si="4"/>
        <v>0</v>
      </c>
    </row>
    <row r="45" spans="1:6" ht="15" thickBot="1">
      <c r="A45" s="243"/>
      <c r="B45" s="244"/>
      <c r="C45" s="79"/>
      <c r="D45" s="79"/>
      <c r="E45" s="79"/>
      <c r="F45" s="120">
        <f t="shared" si="4"/>
        <v>0</v>
      </c>
    </row>
    <row r="46" spans="1:6" ht="15" thickBot="1">
      <c r="A46" s="231" t="s">
        <v>234</v>
      </c>
      <c r="B46" s="232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>
      <c r="B47" s="123"/>
      <c r="C47" s="124"/>
      <c r="D47" s="124"/>
      <c r="E47" s="124"/>
      <c r="F47" s="125"/>
    </row>
    <row r="48" spans="1:6" ht="15" thickBot="1">
      <c r="A48" s="233" t="s">
        <v>235</v>
      </c>
      <c r="B48" s="234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>
      <c r="B49" s="123"/>
      <c r="C49" s="124"/>
      <c r="D49" s="124"/>
      <c r="E49" s="124"/>
      <c r="F49" s="128"/>
    </row>
    <row r="50" spans="1:8" ht="15" thickBot="1">
      <c r="B50" s="123"/>
      <c r="C50" s="124"/>
      <c r="D50" s="124"/>
      <c r="E50" s="124"/>
      <c r="F50" s="128"/>
    </row>
    <row r="51" spans="1:8">
      <c r="A51" s="129" t="s">
        <v>245</v>
      </c>
      <c r="B51" s="130"/>
      <c r="C51" s="130"/>
      <c r="D51" s="130"/>
      <c r="E51" s="130"/>
      <c r="F51" s="131"/>
    </row>
    <row r="52" spans="1:8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>
      <c r="A53" s="82" t="s">
        <v>237</v>
      </c>
      <c r="B53" s="83"/>
      <c r="C53" s="30"/>
      <c r="D53" s="30"/>
      <c r="E53" s="30"/>
      <c r="F53" s="90">
        <f>SUM(C53:E53)</f>
        <v>0</v>
      </c>
    </row>
    <row r="54" spans="1:8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>
      <c r="A56" s="235" t="s">
        <v>209</v>
      </c>
      <c r="B56" s="236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>
      <c r="A57" t="s">
        <v>247</v>
      </c>
    </row>
    <row r="58" spans="1:8">
      <c r="A58" s="129" t="s">
        <v>242</v>
      </c>
      <c r="B58" s="130"/>
      <c r="C58" s="130"/>
      <c r="D58" s="130"/>
      <c r="E58" s="130"/>
      <c r="F58" s="131"/>
    </row>
    <row r="59" spans="1:8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40:B40"/>
    <mergeCell ref="A34:B34"/>
    <mergeCell ref="A35:B35"/>
    <mergeCell ref="A36:B36"/>
    <mergeCell ref="A37:B37"/>
    <mergeCell ref="A38:B38"/>
    <mergeCell ref="A39:B39"/>
    <mergeCell ref="A46:B46"/>
    <mergeCell ref="A48:B48"/>
    <mergeCell ref="A56:B56"/>
    <mergeCell ref="A41:B41"/>
    <mergeCell ref="A42:B42"/>
    <mergeCell ref="A43:B43"/>
    <mergeCell ref="A44:B44"/>
    <mergeCell ref="A45:B45"/>
    <mergeCell ref="C9:E9"/>
    <mergeCell ref="C12:F12"/>
    <mergeCell ref="A14:B14"/>
    <mergeCell ref="C14:F14"/>
    <mergeCell ref="A33:B33"/>
    <mergeCell ref="C32:F32"/>
    <mergeCell ref="A31:B31"/>
    <mergeCell ref="A32:B32"/>
    <mergeCell ref="A25:B25"/>
    <mergeCell ref="A27:B27"/>
    <mergeCell ref="A28:B28"/>
    <mergeCell ref="A29:B29"/>
    <mergeCell ref="A30:B30"/>
  </mergeCells>
  <conditionalFormatting sqref="H61">
    <cfRule type="cellIs" dxfId="2" priority="5" operator="equal">
      <formula>"Akkoord"</formula>
    </cfRule>
  </conditionalFormatting>
  <conditionalFormatting sqref="H62">
    <cfRule type="containsText" dxfId="1" priority="1" operator="containsText" text="✓">
      <formula>NOT(ISERROR(SEARCH("✓",H62)))</formula>
    </cfRule>
    <cfRule type="containsText" dxfId="0" priority="2" operator="containsText" text="✗">
      <formula>NOT(ISERROR(SEARCH("✗",H62)))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A7CCBE64-8DA5-4410-AA1F-D240AAC36060}"/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FEA98-728C-43BC-98D5-A55EFB7944E0}">
  <sheetPr>
    <tabColor rgb="FFFFC000"/>
  </sheetPr>
  <dimension ref="D4"/>
  <sheetViews>
    <sheetView workbookViewId="0">
      <selection activeCell="A16" sqref="A16:A23"/>
    </sheetView>
  </sheetViews>
  <sheetFormatPr defaultRowHeight="14.45"/>
  <cols>
    <col min="4" max="4" width="19.28515625" bestFit="1" customWidth="1"/>
  </cols>
  <sheetData>
    <row r="4" spans="4:4">
      <c r="D4" s="142" t="s">
        <v>215</v>
      </c>
    </row>
  </sheetData>
  <sheetProtection algorithmName="SHA-512" hashValue="KPNnZnx4XUcSGZJD4seno5npPewsJRKQibAdYWsDg2AlP6+9WvMnj1HgMGvCabaIw1ubDG8/RskpyrZGLjE/Wg==" saltValue="olRGAQm/qcxTmNti5rMIHA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93c230-3734-4f4b-9466-45167e987ada" xsi:nil="true"/>
    <lcf76f155ced4ddcb4097134ff3c332f xmlns="54e97b65-9599-4df7-9b47-71ecebfb2f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DD6533BCE8B046AEE5AF9999B4CC49" ma:contentTypeVersion="14" ma:contentTypeDescription="Een nieuw document maken." ma:contentTypeScope="" ma:versionID="e1dbbceac9be0e7b2d56f0b93720ee6b">
  <xsd:schema xmlns:xsd="http://www.w3.org/2001/XMLSchema" xmlns:xs="http://www.w3.org/2001/XMLSchema" xmlns:p="http://schemas.microsoft.com/office/2006/metadata/properties" xmlns:ns2="54e97b65-9599-4df7-9b47-71ecebfb2f6d" xmlns:ns3="7c93c230-3734-4f4b-9466-45167e987ada" targetNamespace="http://schemas.microsoft.com/office/2006/metadata/properties" ma:root="true" ma:fieldsID="b2a73f07b131b31865ddd02acb0c7c35" ns2:_="" ns3:_="">
    <xsd:import namespace="54e97b65-9599-4df7-9b47-71ecebfb2f6d"/>
    <xsd:import namespace="7c93c230-3734-4f4b-9466-45167e987a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e97b65-9599-4df7-9b47-71ecebfb2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05d8f79b-9093-4839-a97c-17fb4d3003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3c230-3734-4f4b-9466-45167e987a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037ffc6-3ccd-4a2d-8ab3-56d555f829e7}" ma:internalName="TaxCatchAll" ma:showField="CatchAllData" ma:web="7c93c230-3734-4f4b-9466-45167e987a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9BF74C03-3638-43F0-9967-451B5494BC1B}"/>
</file>

<file path=customXml/itemProps2.xml><?xml version="1.0" encoding="utf-8"?>
<ds:datastoreItem xmlns:ds="http://schemas.openxmlformats.org/officeDocument/2006/customXml" ds:itemID="{BB0DEB82-0F50-4003-89F2-6ACD43F44B02}"/>
</file>

<file path=customXml/itemProps3.xml><?xml version="1.0" encoding="utf-8"?>
<ds:datastoreItem xmlns:ds="http://schemas.openxmlformats.org/officeDocument/2006/customXml" ds:itemID="{14078A60-2A9F-4003-AF15-0D1098635CD4}"/>
</file>

<file path=customXml/itemProps4.xml><?xml version="1.0" encoding="utf-8"?>
<ds:datastoreItem xmlns:ds="http://schemas.openxmlformats.org/officeDocument/2006/customXml" ds:itemID="{8281FD2A-E128-4790-AAC2-B3424E2EDA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/>
  <cp:revision/>
  <dcterms:created xsi:type="dcterms:W3CDTF">2017-11-17T09:20:03Z</dcterms:created>
  <dcterms:modified xsi:type="dcterms:W3CDTF">2026-10-12T09:44:19Z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0x0101008DDD6533BCE8B046AEE5AF9999B4CC49</vt:lpwstr>
  </property>
  <property fmtid="{D5CDD505-2E9C-101B-9397-08002B2CF9AE}" pid="3" name="MediaServiceImageTags">
    <vt:lpwstr/>
  </property>
</Properties>
</file>